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Лист1" sheetId="1" r:id="rId1"/>
    <sheet name="Лист8" sheetId="2" r:id="rId2"/>
    <sheet name="Лист6" sheetId="3" r:id="rId3"/>
    <sheet name="Лист7" sheetId="4" r:id="rId4"/>
    <sheet name="Лист5" sheetId="5" r:id="rId5"/>
    <sheet name="Лист4" sheetId="6" r:id="rId6"/>
    <sheet name="Лист3" sheetId="7" r:id="rId7"/>
    <sheet name="Лист2" sheetId="8" r:id="rId8"/>
  </sheets>
  <definedNames>
    <definedName name="_xlnm.Print_Area" localSheetId="0">'Лист1'!$A$1:$O$337</definedName>
  </definedNames>
  <calcPr fullCalcOnLoad="1"/>
</workbook>
</file>

<file path=xl/sharedStrings.xml><?xml version="1.0" encoding="utf-8"?>
<sst xmlns="http://schemas.openxmlformats.org/spreadsheetml/2006/main" count="587" uniqueCount="164">
  <si>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</si>
  <si>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</si>
  <si>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</si>
  <si>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</si>
  <si>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</si>
  <si>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</si>
  <si>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</si>
  <si>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Цена</t>
  </si>
  <si>
    <t>белки</t>
  </si>
  <si>
    <t>жиры</t>
  </si>
  <si>
    <t>углеводы</t>
  </si>
  <si>
    <t>Са</t>
  </si>
  <si>
    <t>Mg</t>
  </si>
  <si>
    <t>P</t>
  </si>
  <si>
    <t>Fe</t>
  </si>
  <si>
    <r>
      <t>В</t>
    </r>
    <r>
      <rPr>
        <sz val="11"/>
        <color indexed="8"/>
        <rFont val="Calibri"/>
        <family val="2"/>
      </rPr>
      <t>₁</t>
    </r>
  </si>
  <si>
    <t>С</t>
  </si>
  <si>
    <t>А</t>
  </si>
  <si>
    <t>Первая неделя</t>
  </si>
  <si>
    <t>Понедельник</t>
  </si>
  <si>
    <t>Завтрак</t>
  </si>
  <si>
    <t>Сыр порционно</t>
  </si>
  <si>
    <t>10</t>
  </si>
  <si>
    <t>Масло сливочное</t>
  </si>
  <si>
    <t>Омлет с сосисками</t>
  </si>
  <si>
    <t>200</t>
  </si>
  <si>
    <t>Помидоры свежие (доп. гарнир)</t>
  </si>
  <si>
    <t>35</t>
  </si>
  <si>
    <t>ТТК 245</t>
  </si>
  <si>
    <t>Кофейный напиток витаминизированный</t>
  </si>
  <si>
    <t>Батон витаминный с микронутриентами</t>
  </si>
  <si>
    <t>30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</si>
  <si>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</si>
  <si>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</si>
  <si>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</si>
  <si>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</si>
  <si>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</si>
  <si>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</si>
  <si>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Каша гречневая рассыпчатая</t>
  </si>
  <si>
    <t>150</t>
  </si>
  <si>
    <t>Чай с сахаром</t>
  </si>
  <si>
    <t>Хлеб полезный с микронутриентами/Батон витаминный с микронутриентами</t>
  </si>
  <si>
    <t>30/30</t>
  </si>
  <si>
    <t>Итого:</t>
  </si>
  <si>
    <t>Вторник</t>
  </si>
  <si>
    <t>Запеканка из творога с вареньем</t>
  </si>
  <si>
    <t>150/30</t>
  </si>
  <si>
    <t>Чай с лимоном</t>
  </si>
  <si>
    <t>200/7</t>
  </si>
  <si>
    <t>Борщ со свежей капустой и картофелем, мясом, сметаной,  зеленью</t>
  </si>
  <si>
    <t>10/255</t>
  </si>
  <si>
    <t>ТТК 242</t>
  </si>
  <si>
    <t xml:space="preserve">Филе куриное панированное </t>
  </si>
  <si>
    <t>Рис отварной</t>
  </si>
  <si>
    <t xml:space="preserve">Сок фруктовый </t>
  </si>
  <si>
    <t>Среда</t>
  </si>
  <si>
    <t>Биточки домашние</t>
  </si>
  <si>
    <t>Рожки отварные</t>
  </si>
  <si>
    <t>180</t>
  </si>
  <si>
    <t>70</t>
  </si>
  <si>
    <t>ТТК 243</t>
  </si>
  <si>
    <t>Кисель плодово-ягодный витаминизированный</t>
  </si>
  <si>
    <t>Суп картофельный с горохом, мясом, зеленью</t>
  </si>
  <si>
    <t>10/250</t>
  </si>
  <si>
    <t>ТТК 426</t>
  </si>
  <si>
    <t xml:space="preserve">Рыба запечённая </t>
  </si>
  <si>
    <t>90</t>
  </si>
  <si>
    <t>Четверг</t>
  </si>
  <si>
    <t>Каша молочная рисовая жидкая  с маслом</t>
  </si>
  <si>
    <t>200/5</t>
  </si>
  <si>
    <t>Творог "Растишка"</t>
  </si>
  <si>
    <t>Фрукты свежие (яблоко)</t>
  </si>
  <si>
    <t>120</t>
  </si>
  <si>
    <t>Какао с молоком</t>
  </si>
  <si>
    <t>Щи из свежей капусты с картофелем, мясом, зеленью</t>
  </si>
  <si>
    <t>Фрикадельки в соусе</t>
  </si>
  <si>
    <t>90/50</t>
  </si>
  <si>
    <t>ТТК 565</t>
  </si>
  <si>
    <t>Булгур  отварной</t>
  </si>
  <si>
    <t>Компот из смеси  сухофруктов</t>
  </si>
  <si>
    <t>Пятница</t>
  </si>
  <si>
    <t>ТТК 163</t>
  </si>
  <si>
    <t>Филе куриное запечённое с ананасами</t>
  </si>
  <si>
    <t>Вермишель отварная</t>
  </si>
  <si>
    <t>Рассольник Ленинградский с перловой крупой, мясом, сметаной,  зеленью</t>
  </si>
  <si>
    <t>Жаркое по-домашнему с печенью</t>
  </si>
  <si>
    <t>ТТК 275</t>
  </si>
  <si>
    <t>Капуста квашеная с маслом растительным, сахаром (доп. гарнир)</t>
  </si>
  <si>
    <t>25</t>
  </si>
  <si>
    <t>700/2004</t>
  </si>
  <si>
    <t xml:space="preserve">Напиток клюквенный </t>
  </si>
  <si>
    <t>467/2004</t>
  </si>
  <si>
    <t>Биточки по-белорусски</t>
  </si>
  <si>
    <t>250</t>
  </si>
  <si>
    <t>Пюре картофельное</t>
  </si>
  <si>
    <t>Вторая неделя</t>
  </si>
  <si>
    <t>333/2004</t>
  </si>
  <si>
    <t>Вермишель с сыром</t>
  </si>
  <si>
    <t>Яйцо вареное</t>
  </si>
  <si>
    <t>1 шт</t>
  </si>
  <si>
    <t>Фрукты свежие (груша)</t>
  </si>
  <si>
    <t>170</t>
  </si>
  <si>
    <t>Суп из овощей с мясом, зеленью</t>
  </si>
  <si>
    <t>Плов из говядины</t>
  </si>
  <si>
    <t>ТТК 206</t>
  </si>
  <si>
    <t>Компот из вишни</t>
  </si>
  <si>
    <t xml:space="preserve">Биточки рыбные </t>
  </si>
  <si>
    <t>55</t>
  </si>
  <si>
    <t>Суп с вермишелью и картофелем с мясными фрикадельками,  зеленью</t>
  </si>
  <si>
    <t>20/250</t>
  </si>
  <si>
    <t>Рагу из птицы</t>
  </si>
  <si>
    <t>40</t>
  </si>
  <si>
    <t>ТТК 473</t>
  </si>
  <si>
    <t>Бефстроганов из филе индейки</t>
  </si>
  <si>
    <t>Огурцы свежие (доп. гарнир)</t>
  </si>
  <si>
    <t>20</t>
  </si>
  <si>
    <t>Запеканка картофельная с мясом</t>
  </si>
  <si>
    <t>Компот из яблок</t>
  </si>
  <si>
    <t>Ветчина порционно</t>
  </si>
  <si>
    <t>ТТК 147</t>
  </si>
  <si>
    <t>Каша молочная "Дружба" жидкая с маслом</t>
  </si>
  <si>
    <t>Творог "Агуша"</t>
  </si>
  <si>
    <t>177/2004</t>
  </si>
  <si>
    <t>Бульон с куриным филе, гренками</t>
  </si>
  <si>
    <t>30/15/250</t>
  </si>
  <si>
    <t>ТТК 274</t>
  </si>
  <si>
    <t>Ёжики "Аппетитные"</t>
  </si>
  <si>
    <t>100/50</t>
  </si>
  <si>
    <t>Помидоры свежие</t>
  </si>
  <si>
    <t>Компот из ягод</t>
  </si>
  <si>
    <t>Третья неделя</t>
  </si>
  <si>
    <t>Омлет с сыром</t>
  </si>
  <si>
    <t>50</t>
  </si>
  <si>
    <t>Суп картофельный с рисом, рыбными консервами, зеленью</t>
  </si>
  <si>
    <t>270</t>
  </si>
  <si>
    <t>Каша молочная пшённая жидкая с маслом</t>
  </si>
  <si>
    <t>Йогурт "Растишка"</t>
  </si>
  <si>
    <t>110</t>
  </si>
  <si>
    <t>157/2004</t>
  </si>
  <si>
    <t>Солянка домашняя со сметаной, зеленью</t>
  </si>
  <si>
    <t>260</t>
  </si>
  <si>
    <t>294/2014</t>
  </si>
  <si>
    <t xml:space="preserve">Запеканка из печени с рисом </t>
  </si>
  <si>
    <t>Запеканка из творога со сгущенным молоком</t>
  </si>
  <si>
    <t>431/2004</t>
  </si>
  <si>
    <t>Печень по-строгановски</t>
  </si>
  <si>
    <t>60</t>
  </si>
  <si>
    <t xml:space="preserve">Жаркое по-домашнему </t>
  </si>
  <si>
    <t>Четвертая  неделя</t>
  </si>
  <si>
    <t>11/2004</t>
  </si>
  <si>
    <t>Бутерброд горячий с колбасой варёной и сыром</t>
  </si>
  <si>
    <t>Каша молочная из овсяных хлопьев «Геркулес» жидкая с маслом</t>
  </si>
  <si>
    <t>10/260</t>
  </si>
  <si>
    <t>Щи из свежей капусты с картофелем, мясом,  зеленью</t>
  </si>
  <si>
    <t>Суп молочный с вермишелью</t>
  </si>
  <si>
    <t xml:space="preserve">Беф-строганов из куриного филе </t>
  </si>
  <si>
    <t>Рулет мясной с яйцом</t>
  </si>
  <si>
    <t>ТТК 552</t>
  </si>
  <si>
    <t>Индейка с булгуром</t>
  </si>
  <si>
    <t>Итого по меню:</t>
  </si>
  <si>
    <t>среднее за день</t>
  </si>
  <si>
    <t>В меню используются следующие свежие фрукты: яблоки, груши</t>
  </si>
  <si>
    <r>
      <t>В меню включены витаминизированные напитки: кисель плодово-ягодный (витамины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9"/>
        <color indexed="8"/>
        <rFont val="Calibri"/>
        <family val="2"/>
      </rPr>
      <t>6</t>
    </r>
    <r>
      <rPr>
        <sz val="11"/>
        <color indexed="8"/>
        <rFont val="Calibri"/>
        <family val="2"/>
      </rPr>
      <t>,РР,С), кофейный напиток витаминизированный (витамины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6</t>
    </r>
    <r>
      <rPr>
        <sz val="11"/>
        <color indexed="8"/>
        <rFont val="Calibri"/>
        <family val="2"/>
      </rPr>
      <t>,РР,С), молоко витаминизированное (витамины А,Е, В</t>
    </r>
    <r>
      <rPr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6</t>
    </r>
    <r>
      <rPr>
        <sz val="11"/>
        <color indexed="8"/>
        <rFont val="Calibri"/>
        <family val="2"/>
      </rPr>
      <t>,В</t>
    </r>
    <r>
      <rPr>
        <sz val="8"/>
        <color indexed="8"/>
        <rFont val="Calibri"/>
        <family val="2"/>
      </rPr>
      <t>9</t>
    </r>
    <r>
      <rPr>
        <sz val="11"/>
        <color indexed="8"/>
        <rFont val="Calibri"/>
        <family val="2"/>
      </rPr>
      <t>,С,РР, а также железо, цинк)</t>
    </r>
  </si>
  <si>
    <t xml:space="preserve">                     Начальник производственно-технологического отдела МБУ "Дирекция по организации питания"  Н.В.Решетникова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</si>
</sst>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30"/>
      <name val="Calibri"/>
      <family val="2"/>
    </font>
    <font>
      <sz val="11"/>
      <color indexed="25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33" borderId="10" xfId="0" applyFont="1" applyFill="1" applyBorder="1" applyAlignment="1">
      <alignment horizontal="left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49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3" borderId="10" xfId="0" applyFont="1" applyFill="1" applyBorder="1" applyAlignment="1">
      <alignment horizontal="left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/>
    </xf>
    <xf numFmtId="49" fontId="30" fillId="33" borderId="10" xfId="0" applyNumberFormat="1" applyFont="1" applyFill="1" applyBorder="1" applyAlignment="1">
      <alignment horizontal="center" vertical="center" wrapText="1"/>
    </xf>
    <xf numFmtId="164" fontId="31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9"/>
  <sheetViews>
    <sheetView tabSelected="1" view="pageBreakPreview" zoomScale="65" zoomScaleNormal="65" zoomScaleSheetLayoutView="65" zoomScalePageLayoutView="0" workbookViewId="0" topLeftCell="A1">
      <selection activeCell="L341" sqref="L341"/>
    </sheetView>
  </sheetViews>
  <sheetFormatPr defaultColWidth="8.00390625" defaultRowHeight="12.75" customHeight="1"/>
  <cols>
    <col min="1" max="1" width="8.7109375" style="1" customWidth="1"/>
    <col min="2" max="2" width="0" style="1" hidden="1" customWidth="1"/>
    <col min="3" max="3" width="41.140625" style="1" customWidth="1"/>
    <col min="4" max="4" width="10.00390625" style="2" customWidth="1"/>
    <col min="5" max="6" width="6.00390625" style="1" customWidth="1"/>
    <col min="7" max="7" width="7.7109375" style="1" customWidth="1"/>
    <col min="8" max="8" width="7.8515625" style="1" customWidth="1"/>
    <col min="9" max="11" width="6.421875" style="1" customWidth="1"/>
    <col min="12" max="13" width="5.421875" style="1" customWidth="1"/>
    <col min="14" max="14" width="6.140625" style="1" customWidth="1"/>
    <col min="15" max="15" width="5.421875" style="1" customWidth="1"/>
    <col min="16" max="16384" width="8.00390625" style="1" customWidth="1"/>
  </cols>
  <sheetData>
    <row r="1" spans="1:15" ht="14.25" customHeight="1">
      <c r="A1" s="88" t="s">
        <v>0</v>
      </c>
      <c r="B1" s="3"/>
      <c r="C1" s="89" t="s">
        <v>1</v>
      </c>
      <c r="D1" s="90" t="s">
        <v>2</v>
      </c>
      <c r="E1" s="91" t="s">
        <v>3</v>
      </c>
      <c r="F1" s="91"/>
      <c r="G1" s="91"/>
      <c r="H1" s="92" t="s">
        <v>4</v>
      </c>
      <c r="I1" s="91" t="s">
        <v>5</v>
      </c>
      <c r="J1" s="91"/>
      <c r="K1" s="91"/>
      <c r="L1" s="91"/>
      <c r="M1" s="91" t="s">
        <v>6</v>
      </c>
      <c r="N1" s="91"/>
      <c r="O1" s="91"/>
    </row>
    <row r="2" spans="1:15" ht="56.25" customHeight="1">
      <c r="A2" s="88"/>
      <c r="B2" s="3" t="s">
        <v>7</v>
      </c>
      <c r="C2" s="89"/>
      <c r="D2" s="90"/>
      <c r="E2" s="6" t="s">
        <v>8</v>
      </c>
      <c r="F2" s="6" t="s">
        <v>9</v>
      </c>
      <c r="G2" s="6" t="s">
        <v>10</v>
      </c>
      <c r="H2" s="92"/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  <c r="O2" s="7" t="s">
        <v>17</v>
      </c>
    </row>
    <row r="3" spans="1:15" ht="14.25" customHeight="1">
      <c r="A3" s="8"/>
      <c r="B3" s="8"/>
      <c r="C3" s="9" t="s">
        <v>18</v>
      </c>
      <c r="D3" s="4"/>
      <c r="E3" s="6"/>
      <c r="F3" s="6"/>
      <c r="G3" s="6"/>
      <c r="H3" s="5"/>
      <c r="I3" s="7"/>
      <c r="J3" s="7"/>
      <c r="K3" s="7"/>
      <c r="L3" s="7"/>
      <c r="M3" s="7"/>
      <c r="N3" s="7"/>
      <c r="O3" s="7"/>
    </row>
    <row r="4" spans="1:15" ht="12.75" customHeight="1">
      <c r="A4" s="10"/>
      <c r="B4" s="10"/>
      <c r="C4" s="11" t="s">
        <v>19</v>
      </c>
      <c r="D4" s="4"/>
      <c r="E4" s="6"/>
      <c r="F4" s="6"/>
      <c r="G4" s="6"/>
      <c r="H4" s="5"/>
      <c r="I4" s="7"/>
      <c r="J4" s="7"/>
      <c r="K4" s="7"/>
      <c r="L4" s="7"/>
      <c r="M4" s="7"/>
      <c r="N4" s="7"/>
      <c r="O4" s="7"/>
    </row>
    <row r="5" spans="1:15" ht="14.25" customHeight="1">
      <c r="A5" s="12"/>
      <c r="B5" s="12"/>
      <c r="C5" s="13" t="s">
        <v>20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4.25" customHeight="1">
      <c r="A6" s="6">
        <v>15</v>
      </c>
      <c r="B6" s="6">
        <v>5.39</v>
      </c>
      <c r="C6" s="16" t="s">
        <v>21</v>
      </c>
      <c r="D6" s="17" t="s">
        <v>22</v>
      </c>
      <c r="E6" s="6">
        <v>2.3</v>
      </c>
      <c r="F6" s="6">
        <v>3</v>
      </c>
      <c r="G6" s="6">
        <v>0</v>
      </c>
      <c r="H6" s="6">
        <v>36</v>
      </c>
      <c r="I6" s="6">
        <v>88</v>
      </c>
      <c r="J6" s="6">
        <v>3.5</v>
      </c>
      <c r="K6" s="6">
        <v>50</v>
      </c>
      <c r="L6" s="6">
        <v>0.1</v>
      </c>
      <c r="M6" s="6">
        <v>0</v>
      </c>
      <c r="N6" s="6">
        <v>0.07</v>
      </c>
      <c r="O6" s="6">
        <v>0.03</v>
      </c>
    </row>
    <row r="7" spans="1:15" ht="14.25" customHeight="1">
      <c r="A7" s="6">
        <v>14</v>
      </c>
      <c r="B7" s="6">
        <v>5.81</v>
      </c>
      <c r="C7" s="16" t="s">
        <v>23</v>
      </c>
      <c r="D7" s="17" t="s">
        <v>22</v>
      </c>
      <c r="E7" s="6">
        <v>0.1</v>
      </c>
      <c r="F7" s="6">
        <v>7.3</v>
      </c>
      <c r="G7" s="6">
        <v>0.1</v>
      </c>
      <c r="H7" s="6">
        <v>66</v>
      </c>
      <c r="I7" s="6">
        <v>2</v>
      </c>
      <c r="J7" s="6">
        <v>0</v>
      </c>
      <c r="K7" s="6">
        <v>3</v>
      </c>
      <c r="L7" s="6">
        <v>0.02</v>
      </c>
      <c r="M7" s="6">
        <v>0</v>
      </c>
      <c r="N7" s="6">
        <v>0</v>
      </c>
      <c r="O7" s="6">
        <v>0.04</v>
      </c>
    </row>
    <row r="8" spans="1:15" ht="14.25" customHeight="1">
      <c r="A8" s="6">
        <v>212</v>
      </c>
      <c r="B8" s="6">
        <v>42.27</v>
      </c>
      <c r="C8" s="16" t="s">
        <v>24</v>
      </c>
      <c r="D8" s="17" t="s">
        <v>25</v>
      </c>
      <c r="E8" s="6">
        <v>20</v>
      </c>
      <c r="F8" s="6">
        <v>33.8</v>
      </c>
      <c r="G8" s="6">
        <v>3.8</v>
      </c>
      <c r="H8" s="6">
        <v>373</v>
      </c>
      <c r="I8" s="6">
        <v>150</v>
      </c>
      <c r="J8" s="6">
        <v>31</v>
      </c>
      <c r="K8" s="6">
        <v>340</v>
      </c>
      <c r="L8" s="6">
        <v>3.64</v>
      </c>
      <c r="M8" s="6">
        <v>0.17</v>
      </c>
      <c r="N8" s="6">
        <v>0.4</v>
      </c>
      <c r="O8" s="6">
        <v>0.29</v>
      </c>
    </row>
    <row r="9" spans="1:15" ht="14.25" customHeight="1">
      <c r="A9" s="6">
        <v>71</v>
      </c>
      <c r="B9" s="6">
        <v>4.41</v>
      </c>
      <c r="C9" s="16" t="s">
        <v>26</v>
      </c>
      <c r="D9" s="18" t="s">
        <v>27</v>
      </c>
      <c r="E9" s="6">
        <v>0.4</v>
      </c>
      <c r="F9" s="6">
        <v>0.1</v>
      </c>
      <c r="G9" s="6">
        <v>1.3</v>
      </c>
      <c r="H9" s="6">
        <v>9</v>
      </c>
      <c r="I9" s="6">
        <v>5</v>
      </c>
      <c r="J9" s="6">
        <v>7</v>
      </c>
      <c r="K9" s="6">
        <v>9</v>
      </c>
      <c r="L9" s="6">
        <v>0.31</v>
      </c>
      <c r="M9" s="6">
        <v>0.02</v>
      </c>
      <c r="N9" s="6">
        <v>8.8</v>
      </c>
      <c r="O9" s="6">
        <v>0</v>
      </c>
    </row>
    <row r="10" spans="1:15" ht="14.25" customHeight="1">
      <c r="A10" s="6" t="s">
        <v>28</v>
      </c>
      <c r="B10" s="6">
        <v>5.4</v>
      </c>
      <c r="C10" s="19" t="s">
        <v>29</v>
      </c>
      <c r="D10" s="17" t="s">
        <v>25</v>
      </c>
      <c r="E10" s="6">
        <v>2.3</v>
      </c>
      <c r="F10" s="6">
        <v>1.8</v>
      </c>
      <c r="G10" s="6">
        <v>25</v>
      </c>
      <c r="H10" s="6">
        <v>125</v>
      </c>
      <c r="I10" s="6">
        <v>61</v>
      </c>
      <c r="J10" s="6">
        <v>7</v>
      </c>
      <c r="K10" s="6">
        <v>45</v>
      </c>
      <c r="L10" s="6">
        <v>0.1</v>
      </c>
      <c r="M10" s="6">
        <v>0.24</v>
      </c>
      <c r="N10" s="6">
        <v>0.65</v>
      </c>
      <c r="O10" s="6">
        <v>0.01</v>
      </c>
    </row>
    <row r="11" spans="1:15" ht="14.25" customHeight="1">
      <c r="A11" s="6"/>
      <c r="B11" s="6">
        <v>2.25</v>
      </c>
      <c r="C11" s="20" t="s">
        <v>30</v>
      </c>
      <c r="D11" s="18" t="s">
        <v>31</v>
      </c>
      <c r="E11" s="6">
        <v>2.4</v>
      </c>
      <c r="F11" s="6">
        <v>0.6</v>
      </c>
      <c r="G11" s="6">
        <v>17.1</v>
      </c>
      <c r="H11" s="6">
        <v>84</v>
      </c>
      <c r="I11" s="6">
        <v>11.7</v>
      </c>
      <c r="J11" s="6">
        <v>10</v>
      </c>
      <c r="K11" s="6">
        <v>27</v>
      </c>
      <c r="L11" s="6">
        <v>0.6</v>
      </c>
      <c r="M11" s="6">
        <v>0.09</v>
      </c>
      <c r="N11" s="6">
        <v>0</v>
      </c>
      <c r="O11" s="6">
        <v>0</v>
      </c>
    </row>
    <row r="12" spans="1:15" ht="14.25" customHeight="1">
      <c r="A12" s="6"/>
      <c r="B12" s="6">
        <f>B6+B7+B8+B9+B10+B11</f>
        <v>65.53</v>
      </c>
      <c r="C12" s="21" t="s">
        <v>32</v>
      </c>
      <c r="D12" s="22"/>
      <c r="E12" s="23">
        <f aca="true" t="shared" si="0" ref="E12:O12">SUM(E6:E11)</f>
        <v>27.499999999999996</v>
      </c>
      <c r="F12" s="23">
        <f t="shared" si="0"/>
        <v>46.599999999999994</v>
      </c>
      <c r="G12" s="23">
        <f t="shared" si="0"/>
        <v>47.3</v>
      </c>
      <c r="H12" s="23">
        <f t="shared" si="0"/>
        <v>693</v>
      </c>
      <c r="I12" s="23">
        <f t="shared" si="0"/>
        <v>317.7</v>
      </c>
      <c r="J12" s="23">
        <f t="shared" si="0"/>
        <v>58.5</v>
      </c>
      <c r="K12" s="23">
        <f t="shared" si="0"/>
        <v>474</v>
      </c>
      <c r="L12" s="23">
        <f t="shared" si="0"/>
        <v>4.77</v>
      </c>
      <c r="M12" s="23">
        <f t="shared" si="0"/>
        <v>0.52</v>
      </c>
      <c r="N12" s="23">
        <f t="shared" si="0"/>
        <v>9.920000000000002</v>
      </c>
      <c r="O12" s="23">
        <f t="shared" si="0"/>
        <v>0.37</v>
      </c>
    </row>
    <row r="13" spans="1:15" ht="14.25" customHeight="1">
      <c r="A13" s="6"/>
      <c r="B13" s="6"/>
      <c r="C13" s="13" t="s">
        <v>33</v>
      </c>
      <c r="D13" s="24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26.25" customHeight="1">
      <c r="A14" s="25">
        <v>101</v>
      </c>
      <c r="B14" s="25">
        <v>21.13</v>
      </c>
      <c r="C14" s="26" t="s">
        <v>34</v>
      </c>
      <c r="D14" s="27" t="s">
        <v>35</v>
      </c>
      <c r="E14" s="25">
        <v>7.3</v>
      </c>
      <c r="F14" s="25">
        <v>8.8</v>
      </c>
      <c r="G14" s="25">
        <v>17.1</v>
      </c>
      <c r="H14" s="25">
        <v>181</v>
      </c>
      <c r="I14" s="25">
        <v>15</v>
      </c>
      <c r="J14" s="25">
        <v>27</v>
      </c>
      <c r="K14" s="25">
        <v>67</v>
      </c>
      <c r="L14" s="25">
        <v>0.96</v>
      </c>
      <c r="M14" s="25">
        <v>0.11</v>
      </c>
      <c r="N14" s="25">
        <v>8.25</v>
      </c>
      <c r="O14" s="25">
        <v>0</v>
      </c>
    </row>
    <row r="15" spans="1:15" s="29" customFormat="1" ht="14.25" customHeight="1">
      <c r="A15" s="6">
        <v>260</v>
      </c>
      <c r="B15" s="6">
        <v>43.47</v>
      </c>
      <c r="C15" s="28" t="s">
        <v>36</v>
      </c>
      <c r="D15" s="18" t="s">
        <v>37</v>
      </c>
      <c r="E15" s="6">
        <v>9.6</v>
      </c>
      <c r="F15" s="6">
        <v>9.6</v>
      </c>
      <c r="G15" s="6">
        <v>3.5</v>
      </c>
      <c r="H15" s="6">
        <v>138</v>
      </c>
      <c r="I15" s="6">
        <v>16</v>
      </c>
      <c r="J15" s="6">
        <v>16</v>
      </c>
      <c r="K15" s="6">
        <v>118</v>
      </c>
      <c r="L15" s="6">
        <v>1.09</v>
      </c>
      <c r="M15" s="6">
        <v>0.05</v>
      </c>
      <c r="N15" s="6">
        <v>0.58</v>
      </c>
      <c r="O15" s="6">
        <v>0.01</v>
      </c>
    </row>
    <row r="16" spans="1:15" ht="14.25" customHeight="1">
      <c r="A16" s="25">
        <v>302</v>
      </c>
      <c r="B16" s="25">
        <v>11.73</v>
      </c>
      <c r="C16" s="30" t="s">
        <v>38</v>
      </c>
      <c r="D16" s="27" t="s">
        <v>39</v>
      </c>
      <c r="E16" s="25">
        <v>8.5</v>
      </c>
      <c r="F16" s="25">
        <v>7.3</v>
      </c>
      <c r="G16" s="25">
        <v>36.6</v>
      </c>
      <c r="H16" s="25">
        <v>251</v>
      </c>
      <c r="I16" s="25">
        <v>15</v>
      </c>
      <c r="J16" s="25">
        <v>133</v>
      </c>
      <c r="K16" s="25">
        <v>201</v>
      </c>
      <c r="L16" s="25">
        <v>4.5</v>
      </c>
      <c r="M16" s="25">
        <v>0.21</v>
      </c>
      <c r="N16" s="25">
        <v>0</v>
      </c>
      <c r="O16" s="25">
        <v>0.03</v>
      </c>
    </row>
    <row r="17" spans="1:15" ht="14.25" customHeight="1">
      <c r="A17" s="6">
        <v>376</v>
      </c>
      <c r="B17" s="6">
        <v>1.04</v>
      </c>
      <c r="C17" s="16" t="s">
        <v>40</v>
      </c>
      <c r="D17" s="31" t="s">
        <v>25</v>
      </c>
      <c r="E17" s="6">
        <v>0.2</v>
      </c>
      <c r="F17" s="6">
        <v>0.1</v>
      </c>
      <c r="G17" s="6">
        <v>10.1</v>
      </c>
      <c r="H17" s="6">
        <v>41</v>
      </c>
      <c r="I17" s="6">
        <v>5</v>
      </c>
      <c r="J17" s="6">
        <v>4</v>
      </c>
      <c r="K17" s="6">
        <v>8</v>
      </c>
      <c r="L17" s="6">
        <v>0.85</v>
      </c>
      <c r="M17" s="6">
        <v>0</v>
      </c>
      <c r="N17" s="6">
        <v>0.1</v>
      </c>
      <c r="O17" s="6">
        <v>0</v>
      </c>
    </row>
    <row r="18" spans="1:15" ht="25.5" customHeight="1">
      <c r="A18" s="6"/>
      <c r="B18" s="6">
        <v>3.54</v>
      </c>
      <c r="C18" s="32" t="s">
        <v>41</v>
      </c>
      <c r="D18" s="18" t="s">
        <v>42</v>
      </c>
      <c r="E18" s="6">
        <v>4.5</v>
      </c>
      <c r="F18" s="33">
        <v>0.9</v>
      </c>
      <c r="G18" s="6">
        <v>30</v>
      </c>
      <c r="H18" s="6">
        <v>147</v>
      </c>
      <c r="I18" s="6">
        <v>32.7</v>
      </c>
      <c r="J18" s="6">
        <v>24</v>
      </c>
      <c r="K18" s="6">
        <v>72</v>
      </c>
      <c r="L18" s="6">
        <v>1.77</v>
      </c>
      <c r="M18" s="6">
        <v>0.19</v>
      </c>
      <c r="N18" s="6">
        <v>0</v>
      </c>
      <c r="O18" s="6">
        <v>0</v>
      </c>
    </row>
    <row r="19" spans="1:15" ht="14.25" customHeight="1">
      <c r="A19" s="6"/>
      <c r="B19" s="6">
        <f>SUM(B14:B18)</f>
        <v>80.91000000000001</v>
      </c>
      <c r="C19" s="21" t="s">
        <v>32</v>
      </c>
      <c r="D19" s="22"/>
      <c r="E19" s="23">
        <f aca="true" t="shared" si="1" ref="E19:O19">SUM(E14:E18)</f>
        <v>30.099999999999998</v>
      </c>
      <c r="F19" s="23">
        <f t="shared" si="1"/>
        <v>26.7</v>
      </c>
      <c r="G19" s="23">
        <f t="shared" si="1"/>
        <v>97.3</v>
      </c>
      <c r="H19" s="23">
        <f t="shared" si="1"/>
        <v>758</v>
      </c>
      <c r="I19" s="23">
        <f t="shared" si="1"/>
        <v>83.7</v>
      </c>
      <c r="J19" s="23">
        <f t="shared" si="1"/>
        <v>204</v>
      </c>
      <c r="K19" s="23">
        <f t="shared" si="1"/>
        <v>466</v>
      </c>
      <c r="L19" s="23">
        <f t="shared" si="1"/>
        <v>9.17</v>
      </c>
      <c r="M19" s="23">
        <f t="shared" si="1"/>
        <v>0.56</v>
      </c>
      <c r="N19" s="23">
        <f t="shared" si="1"/>
        <v>8.93</v>
      </c>
      <c r="O19" s="23">
        <f t="shared" si="1"/>
        <v>0.04</v>
      </c>
    </row>
    <row r="20" spans="1:15" ht="14.25" customHeight="1">
      <c r="A20" s="6"/>
      <c r="B20" s="6"/>
      <c r="C20" s="34" t="s">
        <v>43</v>
      </c>
      <c r="D20" s="22"/>
      <c r="E20" s="35">
        <f aca="true" t="shared" si="2" ref="E20:O20">E12+E19</f>
        <v>57.599999999999994</v>
      </c>
      <c r="F20" s="35">
        <f t="shared" si="2"/>
        <v>73.3</v>
      </c>
      <c r="G20" s="35">
        <f t="shared" si="2"/>
        <v>144.6</v>
      </c>
      <c r="H20" s="35">
        <f t="shared" si="2"/>
        <v>1451</v>
      </c>
      <c r="I20" s="35">
        <f t="shared" si="2"/>
        <v>401.4</v>
      </c>
      <c r="J20" s="35">
        <f t="shared" si="2"/>
        <v>262.5</v>
      </c>
      <c r="K20" s="35">
        <f t="shared" si="2"/>
        <v>940</v>
      </c>
      <c r="L20" s="35">
        <f t="shared" si="2"/>
        <v>13.94</v>
      </c>
      <c r="M20" s="35">
        <f t="shared" si="2"/>
        <v>1.08</v>
      </c>
      <c r="N20" s="35">
        <f t="shared" si="2"/>
        <v>18.85</v>
      </c>
      <c r="O20" s="35">
        <f t="shared" si="2"/>
        <v>0.41</v>
      </c>
    </row>
    <row r="21" spans="1:15" ht="14.25" customHeight="1">
      <c r="A21" s="6"/>
      <c r="B21" s="6"/>
      <c r="C21" s="36" t="s">
        <v>44</v>
      </c>
      <c r="D21" s="31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4.25" customHeight="1">
      <c r="A22" s="6"/>
      <c r="B22" s="6"/>
      <c r="C22" s="13" t="s">
        <v>20</v>
      </c>
      <c r="D22" s="3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4.25" customHeight="1">
      <c r="A23" s="6">
        <v>14</v>
      </c>
      <c r="B23" s="6">
        <v>5.81</v>
      </c>
      <c r="C23" s="16" t="s">
        <v>23</v>
      </c>
      <c r="D23" s="17" t="s">
        <v>22</v>
      </c>
      <c r="E23" s="6">
        <v>0.1</v>
      </c>
      <c r="F23" s="6">
        <v>7.3</v>
      </c>
      <c r="G23" s="6">
        <v>0.1</v>
      </c>
      <c r="H23" s="6">
        <v>66</v>
      </c>
      <c r="I23" s="6">
        <v>2</v>
      </c>
      <c r="J23" s="6">
        <v>0</v>
      </c>
      <c r="K23" s="6">
        <v>3</v>
      </c>
      <c r="L23" s="6">
        <v>0.02</v>
      </c>
      <c r="M23" s="6">
        <v>0</v>
      </c>
      <c r="N23" s="6">
        <v>0</v>
      </c>
      <c r="O23" s="6">
        <v>0.04</v>
      </c>
    </row>
    <row r="24" spans="1:15" ht="14.25" customHeight="1">
      <c r="A24" s="6">
        <v>15</v>
      </c>
      <c r="B24" s="6">
        <v>5.39</v>
      </c>
      <c r="C24" s="16" t="s">
        <v>21</v>
      </c>
      <c r="D24" s="17" t="s">
        <v>22</v>
      </c>
      <c r="E24" s="6">
        <v>2.3</v>
      </c>
      <c r="F24" s="6">
        <v>3</v>
      </c>
      <c r="G24" s="6">
        <v>0</v>
      </c>
      <c r="H24" s="6">
        <v>36</v>
      </c>
      <c r="I24" s="6">
        <v>88</v>
      </c>
      <c r="J24" s="6">
        <v>3.5</v>
      </c>
      <c r="K24" s="6">
        <v>50</v>
      </c>
      <c r="L24" s="6">
        <v>0.1</v>
      </c>
      <c r="M24" s="6">
        <v>0</v>
      </c>
      <c r="N24" s="6">
        <v>0.07</v>
      </c>
      <c r="O24" s="6">
        <v>0.03</v>
      </c>
    </row>
    <row r="25" spans="1:15" ht="14.25" customHeight="1">
      <c r="A25" s="25">
        <v>223</v>
      </c>
      <c r="B25" s="25">
        <v>50.22</v>
      </c>
      <c r="C25" s="30" t="s">
        <v>45</v>
      </c>
      <c r="D25" s="27" t="s">
        <v>46</v>
      </c>
      <c r="E25" s="25">
        <v>23.6</v>
      </c>
      <c r="F25" s="25">
        <v>17.5</v>
      </c>
      <c r="G25" s="25">
        <v>45.3</v>
      </c>
      <c r="H25" s="25">
        <v>341</v>
      </c>
      <c r="I25" s="25">
        <v>391</v>
      </c>
      <c r="J25" s="25">
        <v>35</v>
      </c>
      <c r="K25" s="25">
        <v>308</v>
      </c>
      <c r="L25" s="25">
        <v>1.3</v>
      </c>
      <c r="M25" s="25">
        <v>0.07</v>
      </c>
      <c r="N25" s="25">
        <v>0.8</v>
      </c>
      <c r="O25" s="25">
        <v>0.05</v>
      </c>
    </row>
    <row r="26" spans="1:15" ht="14.25" customHeight="1">
      <c r="A26" s="25">
        <v>377</v>
      </c>
      <c r="B26" s="25">
        <v>2.12</v>
      </c>
      <c r="C26" s="37" t="s">
        <v>47</v>
      </c>
      <c r="D26" s="27" t="s">
        <v>48</v>
      </c>
      <c r="E26" s="25">
        <v>0.30000000000000004</v>
      </c>
      <c r="F26" s="25">
        <v>0.1</v>
      </c>
      <c r="G26" s="25">
        <v>10.3</v>
      </c>
      <c r="H26" s="25">
        <v>44</v>
      </c>
      <c r="I26" s="25">
        <v>8</v>
      </c>
      <c r="J26" s="25">
        <v>5</v>
      </c>
      <c r="K26" s="25">
        <v>10</v>
      </c>
      <c r="L26" s="25">
        <v>0.9</v>
      </c>
      <c r="M26" s="25">
        <v>0</v>
      </c>
      <c r="N26" s="25">
        <v>2.9</v>
      </c>
      <c r="O26" s="25">
        <v>0</v>
      </c>
    </row>
    <row r="27" spans="1:15" ht="14.25" customHeight="1">
      <c r="A27" s="25"/>
      <c r="B27" s="25">
        <v>2.25</v>
      </c>
      <c r="C27" s="30" t="s">
        <v>30</v>
      </c>
      <c r="D27" s="27" t="s">
        <v>31</v>
      </c>
      <c r="E27" s="6">
        <v>2.4</v>
      </c>
      <c r="F27" s="6">
        <v>0.6</v>
      </c>
      <c r="G27" s="6">
        <v>17.1</v>
      </c>
      <c r="H27" s="6">
        <v>84</v>
      </c>
      <c r="I27" s="6">
        <v>11.7</v>
      </c>
      <c r="J27" s="6">
        <v>10</v>
      </c>
      <c r="K27" s="6">
        <v>27</v>
      </c>
      <c r="L27" s="6">
        <v>0.6</v>
      </c>
      <c r="M27" s="6">
        <v>0.09</v>
      </c>
      <c r="N27" s="6">
        <v>0</v>
      </c>
      <c r="O27" s="6">
        <v>0</v>
      </c>
    </row>
    <row r="28" spans="1:15" ht="14.25" customHeight="1">
      <c r="A28" s="6"/>
      <c r="B28" s="25">
        <f>B23+B24+B25+B26+B27</f>
        <v>65.78999999999999</v>
      </c>
      <c r="C28" s="21" t="s">
        <v>32</v>
      </c>
      <c r="D28" s="22"/>
      <c r="E28" s="23">
        <f aca="true" t="shared" si="3" ref="E28:O28">SUM(E23:E27)</f>
        <v>28.7</v>
      </c>
      <c r="F28" s="23">
        <f t="shared" si="3"/>
        <v>28.500000000000004</v>
      </c>
      <c r="G28" s="23">
        <f t="shared" si="3"/>
        <v>72.80000000000001</v>
      </c>
      <c r="H28" s="23">
        <f t="shared" si="3"/>
        <v>571</v>
      </c>
      <c r="I28" s="23">
        <f t="shared" si="3"/>
        <v>500.7</v>
      </c>
      <c r="J28" s="23">
        <f t="shared" si="3"/>
        <v>53.5</v>
      </c>
      <c r="K28" s="23">
        <f t="shared" si="3"/>
        <v>398</v>
      </c>
      <c r="L28" s="23">
        <f t="shared" si="3"/>
        <v>2.9200000000000004</v>
      </c>
      <c r="M28" s="23">
        <f t="shared" si="3"/>
        <v>0.16</v>
      </c>
      <c r="N28" s="23">
        <f t="shared" si="3"/>
        <v>3.77</v>
      </c>
      <c r="O28" s="23">
        <f t="shared" si="3"/>
        <v>0.12000000000000001</v>
      </c>
    </row>
    <row r="29" spans="1:15" ht="14.25" customHeight="1">
      <c r="A29" s="6"/>
      <c r="B29" s="6"/>
      <c r="C29" s="13" t="s">
        <v>33</v>
      </c>
      <c r="D29" s="3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7" customHeight="1">
      <c r="A30" s="6">
        <v>82</v>
      </c>
      <c r="B30" s="6">
        <v>19.58</v>
      </c>
      <c r="C30" s="38" t="s">
        <v>49</v>
      </c>
      <c r="D30" s="31" t="s">
        <v>50</v>
      </c>
      <c r="E30" s="6">
        <v>4.8</v>
      </c>
      <c r="F30" s="6">
        <v>3.6</v>
      </c>
      <c r="G30" s="6">
        <v>9.9</v>
      </c>
      <c r="H30" s="6">
        <v>100</v>
      </c>
      <c r="I30" s="6">
        <v>38</v>
      </c>
      <c r="J30" s="6">
        <v>25</v>
      </c>
      <c r="K30" s="6">
        <v>53</v>
      </c>
      <c r="L30" s="6">
        <v>1.12</v>
      </c>
      <c r="M30" s="6">
        <v>0.05</v>
      </c>
      <c r="N30" s="6">
        <v>10.04</v>
      </c>
      <c r="O30" s="6">
        <v>0.01</v>
      </c>
    </row>
    <row r="31" spans="1:15" s="29" customFormat="1" ht="14.25" customHeight="1">
      <c r="A31" s="25" t="s">
        <v>51</v>
      </c>
      <c r="B31" s="25">
        <v>40.54</v>
      </c>
      <c r="C31" s="37" t="s">
        <v>52</v>
      </c>
      <c r="D31" s="27" t="s">
        <v>37</v>
      </c>
      <c r="E31" s="25">
        <v>23.8</v>
      </c>
      <c r="F31" s="25">
        <v>10.3</v>
      </c>
      <c r="G31" s="25">
        <v>10.7</v>
      </c>
      <c r="H31" s="25">
        <v>302</v>
      </c>
      <c r="I31" s="25">
        <v>14</v>
      </c>
      <c r="J31" s="25">
        <v>83</v>
      </c>
      <c r="K31" s="25">
        <v>106</v>
      </c>
      <c r="L31" s="25">
        <v>1.98</v>
      </c>
      <c r="M31" s="25">
        <v>0.1</v>
      </c>
      <c r="N31" s="25">
        <v>0.83</v>
      </c>
      <c r="O31" s="25">
        <v>0.07</v>
      </c>
    </row>
    <row r="32" spans="1:15" s="29" customFormat="1" ht="14.25" customHeight="1">
      <c r="A32" s="25">
        <v>304</v>
      </c>
      <c r="B32" s="25">
        <v>9.3</v>
      </c>
      <c r="C32" s="30" t="s">
        <v>53</v>
      </c>
      <c r="D32" s="27" t="s">
        <v>39</v>
      </c>
      <c r="E32" s="25">
        <v>3.7</v>
      </c>
      <c r="F32" s="25">
        <v>6.3</v>
      </c>
      <c r="G32" s="25">
        <v>28.5</v>
      </c>
      <c r="H32" s="25">
        <v>216</v>
      </c>
      <c r="I32" s="25">
        <v>1</v>
      </c>
      <c r="J32" s="25">
        <v>19</v>
      </c>
      <c r="K32" s="25">
        <v>62</v>
      </c>
      <c r="L32" s="25">
        <v>0.52</v>
      </c>
      <c r="M32" s="25">
        <v>0.03</v>
      </c>
      <c r="N32" s="25">
        <v>0</v>
      </c>
      <c r="O32" s="25">
        <v>0.03</v>
      </c>
    </row>
    <row r="33" spans="1:15" ht="14.25" customHeight="1">
      <c r="A33" s="25">
        <v>389</v>
      </c>
      <c r="B33" s="25">
        <v>8.7</v>
      </c>
      <c r="C33" s="37" t="s">
        <v>54</v>
      </c>
      <c r="D33" s="27" t="s">
        <v>25</v>
      </c>
      <c r="E33" s="25">
        <v>0</v>
      </c>
      <c r="F33" s="25">
        <v>0</v>
      </c>
      <c r="G33" s="25">
        <v>22.4</v>
      </c>
      <c r="H33" s="25">
        <v>90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</row>
    <row r="34" spans="1:15" ht="30" customHeight="1">
      <c r="A34" s="6"/>
      <c r="B34" s="6">
        <v>3.54</v>
      </c>
      <c r="C34" s="32" t="s">
        <v>41</v>
      </c>
      <c r="D34" s="18" t="s">
        <v>42</v>
      </c>
      <c r="E34" s="6">
        <v>4.5</v>
      </c>
      <c r="F34" s="33">
        <v>0.9</v>
      </c>
      <c r="G34" s="6">
        <v>30</v>
      </c>
      <c r="H34" s="6">
        <v>147</v>
      </c>
      <c r="I34" s="6">
        <v>32.7</v>
      </c>
      <c r="J34" s="6">
        <v>24</v>
      </c>
      <c r="K34" s="6">
        <v>72</v>
      </c>
      <c r="L34" s="6">
        <v>1.77</v>
      </c>
      <c r="M34" s="6">
        <v>0.19</v>
      </c>
      <c r="N34" s="6">
        <v>0</v>
      </c>
      <c r="O34" s="6">
        <v>0</v>
      </c>
    </row>
    <row r="35" spans="1:15" ht="14.25" customHeight="1">
      <c r="A35" s="6"/>
      <c r="B35" s="6">
        <f>B30+B31+B32+B33+B34</f>
        <v>81.66000000000001</v>
      </c>
      <c r="C35" s="21" t="s">
        <v>32</v>
      </c>
      <c r="D35" s="22"/>
      <c r="E35" s="23">
        <f aca="true" t="shared" si="4" ref="E35:O35">SUM(E30:E34)</f>
        <v>36.800000000000004</v>
      </c>
      <c r="F35" s="23">
        <f t="shared" si="4"/>
        <v>21.099999999999998</v>
      </c>
      <c r="G35" s="23">
        <f t="shared" si="4"/>
        <v>101.5</v>
      </c>
      <c r="H35" s="23">
        <f t="shared" si="4"/>
        <v>855</v>
      </c>
      <c r="I35" s="23">
        <f t="shared" si="4"/>
        <v>85.7</v>
      </c>
      <c r="J35" s="23">
        <f t="shared" si="4"/>
        <v>151</v>
      </c>
      <c r="K35" s="23">
        <f t="shared" si="4"/>
        <v>293</v>
      </c>
      <c r="L35" s="23">
        <f t="shared" si="4"/>
        <v>5.390000000000001</v>
      </c>
      <c r="M35" s="23">
        <f t="shared" si="4"/>
        <v>0.37</v>
      </c>
      <c r="N35" s="23">
        <f t="shared" si="4"/>
        <v>10.87</v>
      </c>
      <c r="O35" s="23">
        <f t="shared" si="4"/>
        <v>0.11</v>
      </c>
    </row>
    <row r="36" spans="1:15" ht="14.25" customHeight="1">
      <c r="A36" s="12"/>
      <c r="B36" s="12"/>
      <c r="C36" s="34" t="s">
        <v>43</v>
      </c>
      <c r="D36" s="22"/>
      <c r="E36" s="39">
        <f aca="true" t="shared" si="5" ref="E36:O36">E28+E35</f>
        <v>65.5</v>
      </c>
      <c r="F36" s="39">
        <f t="shared" si="5"/>
        <v>49.6</v>
      </c>
      <c r="G36" s="39">
        <f t="shared" si="5"/>
        <v>174.3</v>
      </c>
      <c r="H36" s="39">
        <f t="shared" si="5"/>
        <v>1426</v>
      </c>
      <c r="I36" s="39">
        <f t="shared" si="5"/>
        <v>586.4</v>
      </c>
      <c r="J36" s="39">
        <f t="shared" si="5"/>
        <v>204.5</v>
      </c>
      <c r="K36" s="39">
        <f t="shared" si="5"/>
        <v>691</v>
      </c>
      <c r="L36" s="39">
        <f t="shared" si="5"/>
        <v>8.31</v>
      </c>
      <c r="M36" s="39">
        <f t="shared" si="5"/>
        <v>0.53</v>
      </c>
      <c r="N36" s="39">
        <f t="shared" si="5"/>
        <v>14.639999999999999</v>
      </c>
      <c r="O36" s="39">
        <f t="shared" si="5"/>
        <v>0.23</v>
      </c>
    </row>
    <row r="37" spans="1:15" ht="14.25" customHeight="1">
      <c r="A37" s="12"/>
      <c r="B37" s="12"/>
      <c r="C37" s="36" t="s">
        <v>55</v>
      </c>
      <c r="D37" s="3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4.25" customHeight="1">
      <c r="A38" s="12"/>
      <c r="B38" s="12"/>
      <c r="C38" s="13" t="s">
        <v>20</v>
      </c>
      <c r="D38" s="3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s="29" customFormat="1" ht="14.25" customHeight="1">
      <c r="A39" s="25">
        <v>271</v>
      </c>
      <c r="B39" s="25">
        <v>41.89</v>
      </c>
      <c r="C39" s="30" t="s">
        <v>56</v>
      </c>
      <c r="D39" s="27" t="s">
        <v>37</v>
      </c>
      <c r="E39" s="25">
        <v>14.5</v>
      </c>
      <c r="F39" s="25">
        <v>11</v>
      </c>
      <c r="G39" s="25">
        <v>11.3</v>
      </c>
      <c r="H39" s="25">
        <v>211</v>
      </c>
      <c r="I39" s="25">
        <v>6</v>
      </c>
      <c r="J39" s="25">
        <v>7.5</v>
      </c>
      <c r="K39" s="25">
        <v>16</v>
      </c>
      <c r="L39" s="25">
        <v>0.5</v>
      </c>
      <c r="M39" s="25">
        <v>0.04</v>
      </c>
      <c r="N39" s="25">
        <v>0.25</v>
      </c>
      <c r="O39" s="25">
        <v>0</v>
      </c>
    </row>
    <row r="40" spans="1:15" ht="14.25" customHeight="1">
      <c r="A40" s="6">
        <v>309</v>
      </c>
      <c r="B40" s="6">
        <v>8.12</v>
      </c>
      <c r="C40" s="20" t="s">
        <v>57</v>
      </c>
      <c r="D40" s="31" t="s">
        <v>58</v>
      </c>
      <c r="E40" s="6">
        <v>6.5</v>
      </c>
      <c r="F40" s="6">
        <v>5.7</v>
      </c>
      <c r="G40" s="6">
        <v>33.5</v>
      </c>
      <c r="H40" s="6">
        <v>222</v>
      </c>
      <c r="I40" s="6">
        <v>8</v>
      </c>
      <c r="J40" s="6">
        <v>9</v>
      </c>
      <c r="K40" s="6">
        <v>42</v>
      </c>
      <c r="L40" s="6">
        <v>0.91</v>
      </c>
      <c r="M40" s="6">
        <v>0.07</v>
      </c>
      <c r="N40" s="6">
        <v>0</v>
      </c>
      <c r="O40" s="6">
        <v>0.03</v>
      </c>
    </row>
    <row r="41" spans="1:15" ht="14.25" customHeight="1">
      <c r="A41" s="6">
        <v>71</v>
      </c>
      <c r="B41" s="6">
        <v>8.82</v>
      </c>
      <c r="C41" s="16" t="s">
        <v>26</v>
      </c>
      <c r="D41" s="17" t="s">
        <v>59</v>
      </c>
      <c r="E41" s="6">
        <v>0.8</v>
      </c>
      <c r="F41" s="6">
        <v>0.14</v>
      </c>
      <c r="G41" s="6">
        <v>2.7</v>
      </c>
      <c r="H41" s="6">
        <v>17</v>
      </c>
      <c r="I41" s="6">
        <v>10</v>
      </c>
      <c r="J41" s="6">
        <v>14</v>
      </c>
      <c r="K41" s="6">
        <v>18</v>
      </c>
      <c r="L41" s="6">
        <v>0.63</v>
      </c>
      <c r="M41" s="6">
        <v>0.04</v>
      </c>
      <c r="N41" s="6">
        <v>17.5</v>
      </c>
      <c r="O41" s="6">
        <v>0</v>
      </c>
    </row>
    <row r="42" spans="1:15" ht="15.75" customHeight="1">
      <c r="A42" s="6" t="s">
        <v>60</v>
      </c>
      <c r="B42" s="6">
        <v>5.16</v>
      </c>
      <c r="C42" s="28" t="s">
        <v>61</v>
      </c>
      <c r="D42" s="18" t="s">
        <v>25</v>
      </c>
      <c r="E42" s="6">
        <v>0</v>
      </c>
      <c r="F42" s="6">
        <v>0</v>
      </c>
      <c r="G42" s="6">
        <v>33</v>
      </c>
      <c r="H42" s="6">
        <v>132</v>
      </c>
      <c r="I42" s="6">
        <v>0.30000000000000004</v>
      </c>
      <c r="J42" s="6">
        <v>0</v>
      </c>
      <c r="K42" s="6">
        <v>0</v>
      </c>
      <c r="L42" s="6">
        <v>0.03</v>
      </c>
      <c r="M42" s="6">
        <v>0</v>
      </c>
      <c r="N42" s="6">
        <v>0.01</v>
      </c>
      <c r="O42" s="6">
        <v>0</v>
      </c>
    </row>
    <row r="43" spans="1:15" ht="14.25" customHeight="1">
      <c r="A43" s="6"/>
      <c r="B43" s="6">
        <v>2.25</v>
      </c>
      <c r="C43" s="20" t="s">
        <v>30</v>
      </c>
      <c r="D43" s="18" t="s">
        <v>31</v>
      </c>
      <c r="E43" s="6">
        <v>2.4</v>
      </c>
      <c r="F43" s="6">
        <v>0.6</v>
      </c>
      <c r="G43" s="6">
        <v>17.1</v>
      </c>
      <c r="H43" s="6">
        <v>84</v>
      </c>
      <c r="I43" s="6">
        <v>11.7</v>
      </c>
      <c r="J43" s="6">
        <v>10</v>
      </c>
      <c r="K43" s="6">
        <v>27</v>
      </c>
      <c r="L43" s="6">
        <v>0.6</v>
      </c>
      <c r="M43" s="6">
        <v>0.09</v>
      </c>
      <c r="N43" s="6">
        <v>0</v>
      </c>
      <c r="O43" s="6">
        <v>0</v>
      </c>
    </row>
    <row r="44" spans="1:15" ht="14.25" customHeight="1">
      <c r="A44" s="12"/>
      <c r="B44" s="6">
        <f>SUM(B39:B43)</f>
        <v>66.24</v>
      </c>
      <c r="C44" s="21" t="s">
        <v>32</v>
      </c>
      <c r="D44" s="22"/>
      <c r="E44" s="23">
        <f aca="true" t="shared" si="6" ref="E44:O44">SUM(E39:E43)</f>
        <v>24.2</v>
      </c>
      <c r="F44" s="23">
        <f t="shared" si="6"/>
        <v>17.44</v>
      </c>
      <c r="G44" s="23">
        <f t="shared" si="6"/>
        <v>97.6</v>
      </c>
      <c r="H44" s="23">
        <f t="shared" si="6"/>
        <v>666</v>
      </c>
      <c r="I44" s="23">
        <f t="shared" si="6"/>
        <v>36</v>
      </c>
      <c r="J44" s="23">
        <f t="shared" si="6"/>
        <v>40.5</v>
      </c>
      <c r="K44" s="23">
        <f t="shared" si="6"/>
        <v>103</v>
      </c>
      <c r="L44" s="23">
        <f t="shared" si="6"/>
        <v>2.67</v>
      </c>
      <c r="M44" s="23">
        <f t="shared" si="6"/>
        <v>0.24000000000000002</v>
      </c>
      <c r="N44" s="23">
        <f t="shared" si="6"/>
        <v>17.76</v>
      </c>
      <c r="O44" s="23">
        <f t="shared" si="6"/>
        <v>0.03</v>
      </c>
    </row>
    <row r="45" spans="1:15" ht="14.25" customHeight="1">
      <c r="A45" s="12"/>
      <c r="B45" s="12"/>
      <c r="C45" s="13" t="s">
        <v>33</v>
      </c>
      <c r="D45" s="3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 customHeight="1">
      <c r="A46" s="6">
        <v>102</v>
      </c>
      <c r="B46" s="6">
        <v>20.05</v>
      </c>
      <c r="C46" s="28" t="s">
        <v>62</v>
      </c>
      <c r="D46" s="31" t="s">
        <v>63</v>
      </c>
      <c r="E46" s="6">
        <v>8.47</v>
      </c>
      <c r="F46" s="6">
        <v>3.3</v>
      </c>
      <c r="G46" s="6">
        <v>15.21</v>
      </c>
      <c r="H46" s="6">
        <v>143</v>
      </c>
      <c r="I46" s="6">
        <v>29</v>
      </c>
      <c r="J46" s="6">
        <v>35</v>
      </c>
      <c r="K46" s="6">
        <v>87</v>
      </c>
      <c r="L46" s="6">
        <v>2.02</v>
      </c>
      <c r="M46" s="6">
        <v>0.23</v>
      </c>
      <c r="N46" s="6">
        <v>5.83</v>
      </c>
      <c r="O46" s="6">
        <v>0.01</v>
      </c>
    </row>
    <row r="47" spans="1:15" ht="14.25" customHeight="1">
      <c r="A47" s="25" t="s">
        <v>64</v>
      </c>
      <c r="B47" s="25">
        <v>48.05</v>
      </c>
      <c r="C47" s="30" t="s">
        <v>65</v>
      </c>
      <c r="D47" s="27" t="s">
        <v>66</v>
      </c>
      <c r="E47" s="25">
        <v>17.1</v>
      </c>
      <c r="F47" s="25">
        <v>10</v>
      </c>
      <c r="G47" s="25">
        <v>4.4</v>
      </c>
      <c r="H47" s="25">
        <v>179</v>
      </c>
      <c r="I47" s="25">
        <v>15</v>
      </c>
      <c r="J47" s="25">
        <v>21</v>
      </c>
      <c r="K47" s="25">
        <v>141</v>
      </c>
      <c r="L47" s="25">
        <v>0.7</v>
      </c>
      <c r="M47" s="25">
        <v>0.23</v>
      </c>
      <c r="N47" s="25">
        <v>0.56</v>
      </c>
      <c r="O47" s="25">
        <v>0.02</v>
      </c>
    </row>
    <row r="48" spans="1:15" ht="14.25" customHeight="1">
      <c r="A48" s="25">
        <v>302</v>
      </c>
      <c r="B48" s="25">
        <v>11.73</v>
      </c>
      <c r="C48" s="30" t="s">
        <v>38</v>
      </c>
      <c r="D48" s="27" t="s">
        <v>39</v>
      </c>
      <c r="E48" s="25">
        <v>8.5</v>
      </c>
      <c r="F48" s="25">
        <v>7.3</v>
      </c>
      <c r="G48" s="25">
        <v>36.6</v>
      </c>
      <c r="H48" s="25">
        <v>251</v>
      </c>
      <c r="I48" s="25">
        <v>15</v>
      </c>
      <c r="J48" s="25">
        <v>133</v>
      </c>
      <c r="K48" s="25">
        <v>201</v>
      </c>
      <c r="L48" s="25">
        <v>4.5</v>
      </c>
      <c r="M48" s="25">
        <v>0.21</v>
      </c>
      <c r="N48" s="25">
        <v>0</v>
      </c>
      <c r="O48" s="25">
        <v>0.03</v>
      </c>
    </row>
    <row r="49" spans="1:15" ht="14.25" customHeight="1">
      <c r="A49" s="6">
        <v>376</v>
      </c>
      <c r="B49" s="6">
        <v>1.04</v>
      </c>
      <c r="C49" s="16" t="s">
        <v>40</v>
      </c>
      <c r="D49" s="31" t="s">
        <v>25</v>
      </c>
      <c r="E49" s="6">
        <v>0.2</v>
      </c>
      <c r="F49" s="6">
        <v>0.1</v>
      </c>
      <c r="G49" s="6">
        <v>10.1</v>
      </c>
      <c r="H49" s="6">
        <v>41</v>
      </c>
      <c r="I49" s="6">
        <v>5</v>
      </c>
      <c r="J49" s="6">
        <v>4</v>
      </c>
      <c r="K49" s="6">
        <v>8</v>
      </c>
      <c r="L49" s="6">
        <v>0.85</v>
      </c>
      <c r="M49" s="6">
        <v>0</v>
      </c>
      <c r="N49" s="6">
        <v>0.1</v>
      </c>
      <c r="O49" s="6">
        <v>0</v>
      </c>
    </row>
    <row r="50" spans="1:15" ht="28.5" customHeight="1">
      <c r="A50" s="12"/>
      <c r="B50" s="6">
        <v>3.54</v>
      </c>
      <c r="C50" s="32" t="s">
        <v>41</v>
      </c>
      <c r="D50" s="18" t="s">
        <v>42</v>
      </c>
      <c r="E50" s="6">
        <v>4.5</v>
      </c>
      <c r="F50" s="33">
        <v>0.9</v>
      </c>
      <c r="G50" s="6">
        <v>30</v>
      </c>
      <c r="H50" s="6">
        <v>147</v>
      </c>
      <c r="I50" s="6">
        <v>32.7</v>
      </c>
      <c r="J50" s="6">
        <v>24</v>
      </c>
      <c r="K50" s="6">
        <v>72</v>
      </c>
      <c r="L50" s="6">
        <v>1.77</v>
      </c>
      <c r="M50" s="6">
        <v>0.19</v>
      </c>
      <c r="N50" s="6">
        <v>0</v>
      </c>
      <c r="O50" s="6">
        <v>0</v>
      </c>
    </row>
    <row r="51" spans="1:15" ht="14.25" customHeight="1">
      <c r="A51" s="12"/>
      <c r="B51" s="40">
        <f>SUM(B46:B50)</f>
        <v>84.41000000000001</v>
      </c>
      <c r="C51" s="41" t="s">
        <v>32</v>
      </c>
      <c r="D51" s="31"/>
      <c r="E51" s="23">
        <f aca="true" t="shared" si="7" ref="E51:O51">SUM(E46:E50)</f>
        <v>38.77</v>
      </c>
      <c r="F51" s="23">
        <f t="shared" si="7"/>
        <v>21.6</v>
      </c>
      <c r="G51" s="23">
        <f t="shared" si="7"/>
        <v>96.31</v>
      </c>
      <c r="H51" s="23">
        <f t="shared" si="7"/>
        <v>761</v>
      </c>
      <c r="I51" s="23">
        <f t="shared" si="7"/>
        <v>96.7</v>
      </c>
      <c r="J51" s="23">
        <f t="shared" si="7"/>
        <v>217</v>
      </c>
      <c r="K51" s="23">
        <f t="shared" si="7"/>
        <v>509</v>
      </c>
      <c r="L51" s="23">
        <f t="shared" si="7"/>
        <v>9.84</v>
      </c>
      <c r="M51" s="23">
        <f t="shared" si="7"/>
        <v>0.8600000000000001</v>
      </c>
      <c r="N51" s="23">
        <f t="shared" si="7"/>
        <v>6.49</v>
      </c>
      <c r="O51" s="23">
        <f t="shared" si="7"/>
        <v>0.06</v>
      </c>
    </row>
    <row r="52" spans="1:15" ht="14.25" customHeight="1">
      <c r="A52" s="12"/>
      <c r="B52" s="12"/>
      <c r="C52" s="34" t="s">
        <v>43</v>
      </c>
      <c r="D52" s="31"/>
      <c r="E52" s="35">
        <f aca="true" t="shared" si="8" ref="E52:O52">E44+E51</f>
        <v>62.97</v>
      </c>
      <c r="F52" s="35">
        <f t="shared" si="8"/>
        <v>39.040000000000006</v>
      </c>
      <c r="G52" s="35">
        <f t="shared" si="8"/>
        <v>193.91</v>
      </c>
      <c r="H52" s="35">
        <f t="shared" si="8"/>
        <v>1427</v>
      </c>
      <c r="I52" s="35">
        <f t="shared" si="8"/>
        <v>132.7</v>
      </c>
      <c r="J52" s="35">
        <f t="shared" si="8"/>
        <v>257.5</v>
      </c>
      <c r="K52" s="35">
        <f t="shared" si="8"/>
        <v>612</v>
      </c>
      <c r="L52" s="35">
        <f t="shared" si="8"/>
        <v>12.51</v>
      </c>
      <c r="M52" s="35">
        <f t="shared" si="8"/>
        <v>1.1</v>
      </c>
      <c r="N52" s="35">
        <f t="shared" si="8"/>
        <v>24.25</v>
      </c>
      <c r="O52" s="35">
        <f t="shared" si="8"/>
        <v>0.09</v>
      </c>
    </row>
    <row r="53" spans="1:15" ht="14.25" customHeight="1">
      <c r="A53" s="12"/>
      <c r="B53" s="12"/>
      <c r="C53" s="36" t="s">
        <v>67</v>
      </c>
      <c r="D53" s="3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4.25" customHeight="1">
      <c r="A54" s="12"/>
      <c r="B54" s="12"/>
      <c r="C54" s="13" t="s">
        <v>20</v>
      </c>
      <c r="D54" s="3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4.25" customHeight="1">
      <c r="A55" s="6">
        <v>183</v>
      </c>
      <c r="B55" s="6">
        <v>12.02</v>
      </c>
      <c r="C55" s="42" t="s">
        <v>68</v>
      </c>
      <c r="D55" s="17" t="s">
        <v>69</v>
      </c>
      <c r="E55" s="6">
        <v>5.3</v>
      </c>
      <c r="F55" s="6">
        <v>7.8</v>
      </c>
      <c r="G55" s="6">
        <v>30</v>
      </c>
      <c r="H55" s="6">
        <v>212</v>
      </c>
      <c r="I55" s="6">
        <v>154</v>
      </c>
      <c r="J55" s="6">
        <v>30</v>
      </c>
      <c r="K55" s="6">
        <v>149</v>
      </c>
      <c r="L55" s="6">
        <v>0.4</v>
      </c>
      <c r="M55" s="6">
        <v>0.06</v>
      </c>
      <c r="N55" s="6">
        <v>1.61</v>
      </c>
      <c r="O55" s="6">
        <v>0.04</v>
      </c>
    </row>
    <row r="56" spans="1:15" s="44" customFormat="1" ht="14.25" customHeight="1">
      <c r="A56" s="43"/>
      <c r="B56" s="25">
        <v>33.39</v>
      </c>
      <c r="C56" s="26" t="s">
        <v>70</v>
      </c>
      <c r="D56" s="27" t="s">
        <v>37</v>
      </c>
      <c r="E56" s="25">
        <v>6</v>
      </c>
      <c r="F56" s="25">
        <v>3.5</v>
      </c>
      <c r="G56" s="25">
        <v>10.1</v>
      </c>
      <c r="H56" s="25">
        <v>96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</row>
    <row r="57" spans="1:15" ht="14.25" customHeight="1">
      <c r="A57" s="6">
        <v>338</v>
      </c>
      <c r="B57" s="6">
        <v>11.4</v>
      </c>
      <c r="C57" s="20" t="s">
        <v>71</v>
      </c>
      <c r="D57" s="31" t="s">
        <v>72</v>
      </c>
      <c r="E57" s="6">
        <v>0.5</v>
      </c>
      <c r="F57" s="6">
        <v>0.5</v>
      </c>
      <c r="G57" s="6">
        <v>11.7</v>
      </c>
      <c r="H57" s="6">
        <v>57</v>
      </c>
      <c r="I57" s="6">
        <v>19</v>
      </c>
      <c r="J57" s="6">
        <v>11</v>
      </c>
      <c r="K57" s="6">
        <v>14</v>
      </c>
      <c r="L57" s="6">
        <v>2.7</v>
      </c>
      <c r="M57" s="6">
        <v>0.04</v>
      </c>
      <c r="N57" s="6">
        <v>12</v>
      </c>
      <c r="O57" s="6">
        <v>0</v>
      </c>
    </row>
    <row r="58" spans="1:15" ht="14.25" customHeight="1">
      <c r="A58" s="6">
        <v>382</v>
      </c>
      <c r="B58" s="6">
        <v>9.04</v>
      </c>
      <c r="C58" s="20" t="s">
        <v>73</v>
      </c>
      <c r="D58" s="31" t="s">
        <v>25</v>
      </c>
      <c r="E58" s="6">
        <v>3.9</v>
      </c>
      <c r="F58" s="6">
        <v>3.8</v>
      </c>
      <c r="G58" s="6">
        <v>24.1</v>
      </c>
      <c r="H58" s="6">
        <v>143</v>
      </c>
      <c r="I58" s="6">
        <v>126</v>
      </c>
      <c r="J58" s="6">
        <v>31</v>
      </c>
      <c r="K58" s="6">
        <v>116</v>
      </c>
      <c r="L58" s="6">
        <v>1.03</v>
      </c>
      <c r="M58" s="6">
        <v>0.05</v>
      </c>
      <c r="N58" s="6">
        <v>1.3</v>
      </c>
      <c r="O58" s="6">
        <v>0.02</v>
      </c>
    </row>
    <row r="59" spans="1:15" ht="14.25" customHeight="1">
      <c r="A59" s="12"/>
      <c r="B59" s="6">
        <v>2.25</v>
      </c>
      <c r="C59" s="20" t="s">
        <v>30</v>
      </c>
      <c r="D59" s="18" t="s">
        <v>31</v>
      </c>
      <c r="E59" s="6">
        <v>2.4</v>
      </c>
      <c r="F59" s="6">
        <v>0.6</v>
      </c>
      <c r="G59" s="6">
        <v>17.1</v>
      </c>
      <c r="H59" s="6">
        <v>84</v>
      </c>
      <c r="I59" s="6">
        <v>11.7</v>
      </c>
      <c r="J59" s="6">
        <v>10</v>
      </c>
      <c r="K59" s="6">
        <v>27</v>
      </c>
      <c r="L59" s="6">
        <v>0.6</v>
      </c>
      <c r="M59" s="6">
        <v>0.09</v>
      </c>
      <c r="N59" s="6">
        <v>0</v>
      </c>
      <c r="O59" s="6">
        <v>0</v>
      </c>
    </row>
    <row r="60" spans="1:15" ht="14.25" customHeight="1">
      <c r="A60" s="12"/>
      <c r="B60" s="6">
        <f>SUM(B55:B59)</f>
        <v>68.1</v>
      </c>
      <c r="C60" s="21" t="s">
        <v>32</v>
      </c>
      <c r="D60" s="22"/>
      <c r="E60" s="23">
        <f aca="true" t="shared" si="9" ref="E60:O60">SUM(E55:E59)</f>
        <v>18.1</v>
      </c>
      <c r="F60" s="23">
        <f t="shared" si="9"/>
        <v>16.200000000000003</v>
      </c>
      <c r="G60" s="23">
        <f t="shared" si="9"/>
        <v>93</v>
      </c>
      <c r="H60" s="23">
        <f t="shared" si="9"/>
        <v>592</v>
      </c>
      <c r="I60" s="23">
        <f t="shared" si="9"/>
        <v>310.7</v>
      </c>
      <c r="J60" s="23">
        <f t="shared" si="9"/>
        <v>82</v>
      </c>
      <c r="K60" s="23">
        <f t="shared" si="9"/>
        <v>306</v>
      </c>
      <c r="L60" s="23">
        <f t="shared" si="9"/>
        <v>4.7299999999999995</v>
      </c>
      <c r="M60" s="23">
        <f t="shared" si="9"/>
        <v>0.24000000000000002</v>
      </c>
      <c r="N60" s="23">
        <f t="shared" si="9"/>
        <v>14.91</v>
      </c>
      <c r="O60" s="23">
        <f t="shared" si="9"/>
        <v>0.06</v>
      </c>
    </row>
    <row r="61" spans="1:15" ht="14.25" customHeight="1">
      <c r="A61" s="12"/>
      <c r="B61" s="12"/>
      <c r="C61" s="13" t="s">
        <v>33</v>
      </c>
      <c r="D61" s="3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26.25" customHeight="1">
      <c r="A62" s="6">
        <v>88</v>
      </c>
      <c r="B62" s="6">
        <v>18.83</v>
      </c>
      <c r="C62" s="28" t="s">
        <v>74</v>
      </c>
      <c r="D62" s="31" t="s">
        <v>63</v>
      </c>
      <c r="E62" s="6">
        <v>4.65</v>
      </c>
      <c r="F62" s="6">
        <v>3</v>
      </c>
      <c r="G62" s="6">
        <v>7.7</v>
      </c>
      <c r="H62" s="6">
        <v>81</v>
      </c>
      <c r="I62" s="6">
        <v>34</v>
      </c>
      <c r="J62" s="6">
        <v>22</v>
      </c>
      <c r="K62" s="6">
        <v>47</v>
      </c>
      <c r="L62" s="6">
        <v>0.76</v>
      </c>
      <c r="M62" s="6">
        <v>0.06</v>
      </c>
      <c r="N62" s="6">
        <v>18.36</v>
      </c>
      <c r="O62" s="6">
        <v>0</v>
      </c>
    </row>
    <row r="63" spans="1:15" ht="12.75" customHeight="1">
      <c r="A63" s="6">
        <v>280</v>
      </c>
      <c r="B63" s="6">
        <v>40.8</v>
      </c>
      <c r="C63" s="45" t="s">
        <v>75</v>
      </c>
      <c r="D63" s="18" t="s">
        <v>76</v>
      </c>
      <c r="E63" s="6">
        <v>14</v>
      </c>
      <c r="F63" s="6">
        <v>15.2</v>
      </c>
      <c r="G63" s="6">
        <v>15.4</v>
      </c>
      <c r="H63" s="6">
        <v>261</v>
      </c>
      <c r="I63" s="6">
        <v>35</v>
      </c>
      <c r="J63" s="6">
        <v>10</v>
      </c>
      <c r="K63" s="6">
        <v>45</v>
      </c>
      <c r="L63" s="6">
        <v>0.52</v>
      </c>
      <c r="M63" s="6">
        <v>0.05</v>
      </c>
      <c r="N63" s="6">
        <v>1.82</v>
      </c>
      <c r="O63" s="6">
        <v>0.02</v>
      </c>
    </row>
    <row r="64" spans="1:15" s="29" customFormat="1" ht="14.25" customHeight="1">
      <c r="A64" s="6" t="s">
        <v>77</v>
      </c>
      <c r="B64" s="6">
        <v>11.97</v>
      </c>
      <c r="C64" s="42" t="s">
        <v>78</v>
      </c>
      <c r="D64" s="18" t="s">
        <v>39</v>
      </c>
      <c r="E64" s="6">
        <v>3.7</v>
      </c>
      <c r="F64" s="6">
        <v>6.3</v>
      </c>
      <c r="G64" s="6">
        <v>28.5</v>
      </c>
      <c r="H64" s="6">
        <v>216</v>
      </c>
      <c r="I64" s="6">
        <v>1</v>
      </c>
      <c r="J64" s="6">
        <v>19</v>
      </c>
      <c r="K64" s="6">
        <v>62</v>
      </c>
      <c r="L64" s="6">
        <v>0.52</v>
      </c>
      <c r="M64" s="6">
        <v>0.03</v>
      </c>
      <c r="N64" s="6">
        <v>0</v>
      </c>
      <c r="O64" s="6">
        <v>0.03</v>
      </c>
    </row>
    <row r="65" spans="1:15" ht="38.25" customHeight="1">
      <c r="A65" s="6">
        <v>349</v>
      </c>
      <c r="B65" s="6">
        <v>6.78</v>
      </c>
      <c r="C65" s="38" t="s">
        <v>79</v>
      </c>
      <c r="D65" s="31" t="s">
        <v>25</v>
      </c>
      <c r="E65" s="6">
        <v>0.6000000000000001</v>
      </c>
      <c r="F65" s="6">
        <v>0</v>
      </c>
      <c r="G65" s="6">
        <v>20.9</v>
      </c>
      <c r="H65" s="6">
        <v>83</v>
      </c>
      <c r="I65" s="6">
        <v>23</v>
      </c>
      <c r="J65" s="6">
        <v>18</v>
      </c>
      <c r="K65" s="6">
        <v>38</v>
      </c>
      <c r="L65" s="6">
        <v>0.6000000000000001</v>
      </c>
      <c r="M65" s="6">
        <v>0.01</v>
      </c>
      <c r="N65" s="6">
        <v>1.09</v>
      </c>
      <c r="O65" s="6">
        <v>0.2</v>
      </c>
    </row>
    <row r="66" spans="1:15" ht="24.75" customHeight="1">
      <c r="A66" s="12"/>
      <c r="B66" s="12">
        <v>3.54</v>
      </c>
      <c r="C66" s="32" t="s">
        <v>41</v>
      </c>
      <c r="D66" s="18" t="s">
        <v>42</v>
      </c>
      <c r="E66" s="6">
        <v>4.5</v>
      </c>
      <c r="F66" s="33">
        <v>0.9</v>
      </c>
      <c r="G66" s="6">
        <v>30</v>
      </c>
      <c r="H66" s="6">
        <v>147</v>
      </c>
      <c r="I66" s="6">
        <v>32.7</v>
      </c>
      <c r="J66" s="6">
        <v>24</v>
      </c>
      <c r="K66" s="6">
        <v>72</v>
      </c>
      <c r="L66" s="6">
        <v>1.77</v>
      </c>
      <c r="M66" s="6">
        <v>0.19</v>
      </c>
      <c r="N66" s="6">
        <v>0</v>
      </c>
      <c r="O66" s="6">
        <v>0</v>
      </c>
    </row>
    <row r="67" spans="1:15" ht="14.25" customHeight="1">
      <c r="A67" s="12"/>
      <c r="B67" s="40">
        <f>SUM(B62:B66)</f>
        <v>81.92</v>
      </c>
      <c r="C67" s="21" t="s">
        <v>32</v>
      </c>
      <c r="D67" s="22"/>
      <c r="E67" s="23">
        <f aca="true" t="shared" si="10" ref="E67:O67">SUM(E62:E66)</f>
        <v>27.45</v>
      </c>
      <c r="F67" s="23">
        <f t="shared" si="10"/>
        <v>25.4</v>
      </c>
      <c r="G67" s="23">
        <f t="shared" si="10"/>
        <v>102.5</v>
      </c>
      <c r="H67" s="23">
        <f t="shared" si="10"/>
        <v>788</v>
      </c>
      <c r="I67" s="23">
        <f t="shared" si="10"/>
        <v>125.7</v>
      </c>
      <c r="J67" s="23">
        <f t="shared" si="10"/>
        <v>93</v>
      </c>
      <c r="K67" s="23">
        <f t="shared" si="10"/>
        <v>264</v>
      </c>
      <c r="L67" s="23">
        <f t="shared" si="10"/>
        <v>4.17</v>
      </c>
      <c r="M67" s="23">
        <f t="shared" si="10"/>
        <v>0.34</v>
      </c>
      <c r="N67" s="23">
        <f t="shared" si="10"/>
        <v>21.27</v>
      </c>
      <c r="O67" s="23">
        <f t="shared" si="10"/>
        <v>0.25</v>
      </c>
    </row>
    <row r="68" spans="1:15" ht="14.25" customHeight="1">
      <c r="A68" s="12"/>
      <c r="B68" s="12"/>
      <c r="C68" s="34" t="s">
        <v>43</v>
      </c>
      <c r="D68" s="22"/>
      <c r="E68" s="35">
        <f aca="true" t="shared" si="11" ref="E68:O68">E60+E67</f>
        <v>45.55</v>
      </c>
      <c r="F68" s="35">
        <f t="shared" si="11"/>
        <v>41.6</v>
      </c>
      <c r="G68" s="35">
        <f t="shared" si="11"/>
        <v>195.5</v>
      </c>
      <c r="H68" s="35">
        <f t="shared" si="11"/>
        <v>1380</v>
      </c>
      <c r="I68" s="35">
        <f t="shared" si="11"/>
        <v>436.4</v>
      </c>
      <c r="J68" s="35">
        <f t="shared" si="11"/>
        <v>175</v>
      </c>
      <c r="K68" s="35">
        <f t="shared" si="11"/>
        <v>570</v>
      </c>
      <c r="L68" s="35">
        <f t="shared" si="11"/>
        <v>8.899999999999999</v>
      </c>
      <c r="M68" s="35">
        <f t="shared" si="11"/>
        <v>0.5800000000000001</v>
      </c>
      <c r="N68" s="35">
        <f t="shared" si="11"/>
        <v>36.18</v>
      </c>
      <c r="O68" s="35">
        <f t="shared" si="11"/>
        <v>0.31</v>
      </c>
    </row>
    <row r="69" spans="1:15" ht="14.25" customHeight="1">
      <c r="A69" s="12"/>
      <c r="B69" s="12"/>
      <c r="C69" s="36" t="s">
        <v>80</v>
      </c>
      <c r="D69" s="3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4.25" customHeight="1">
      <c r="A70" s="12"/>
      <c r="B70" s="12"/>
      <c r="C70" s="13" t="s">
        <v>20</v>
      </c>
      <c r="D70" s="3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4.25" customHeight="1">
      <c r="A71" s="6" t="s">
        <v>81</v>
      </c>
      <c r="B71" s="6">
        <v>54.5</v>
      </c>
      <c r="C71" s="20" t="s">
        <v>82</v>
      </c>
      <c r="D71" s="31" t="s">
        <v>37</v>
      </c>
      <c r="E71" s="6">
        <v>22.63</v>
      </c>
      <c r="F71" s="6">
        <v>7.4</v>
      </c>
      <c r="G71" s="6">
        <v>4.13</v>
      </c>
      <c r="H71" s="6">
        <v>236</v>
      </c>
      <c r="I71" s="6">
        <v>105</v>
      </c>
      <c r="J71" s="6">
        <v>73</v>
      </c>
      <c r="K71" s="6">
        <v>131</v>
      </c>
      <c r="L71" s="6">
        <v>1.27</v>
      </c>
      <c r="M71" s="6">
        <v>0.06</v>
      </c>
      <c r="N71" s="6">
        <v>0.83</v>
      </c>
      <c r="O71" s="6">
        <v>0.12</v>
      </c>
    </row>
    <row r="72" spans="1:15" s="29" customFormat="1" ht="14.25" customHeight="1">
      <c r="A72" s="25">
        <v>309</v>
      </c>
      <c r="B72" s="25">
        <v>6.77</v>
      </c>
      <c r="C72" s="30" t="s">
        <v>83</v>
      </c>
      <c r="D72" s="27" t="s">
        <v>39</v>
      </c>
      <c r="E72" s="25">
        <v>5.5</v>
      </c>
      <c r="F72" s="25">
        <v>4.2</v>
      </c>
      <c r="G72" s="25">
        <v>28.5</v>
      </c>
      <c r="H72" s="25">
        <v>183</v>
      </c>
      <c r="I72" s="25">
        <v>6</v>
      </c>
      <c r="J72" s="25">
        <v>8</v>
      </c>
      <c r="K72" s="25">
        <v>36</v>
      </c>
      <c r="L72" s="25">
        <v>0.77</v>
      </c>
      <c r="M72" s="25">
        <v>0.06</v>
      </c>
      <c r="N72" s="25">
        <v>0</v>
      </c>
      <c r="O72" s="25">
        <v>0.02</v>
      </c>
    </row>
    <row r="73" spans="1:15" ht="14.25" customHeight="1">
      <c r="A73" s="25">
        <v>377</v>
      </c>
      <c r="B73" s="25">
        <v>2.12</v>
      </c>
      <c r="C73" s="37" t="s">
        <v>47</v>
      </c>
      <c r="D73" s="27" t="s">
        <v>48</v>
      </c>
      <c r="E73" s="25">
        <v>0.30000000000000004</v>
      </c>
      <c r="F73" s="25">
        <v>0.1</v>
      </c>
      <c r="G73" s="25">
        <v>10.3</v>
      </c>
      <c r="H73" s="25">
        <v>44</v>
      </c>
      <c r="I73" s="25">
        <v>8</v>
      </c>
      <c r="J73" s="25">
        <v>5</v>
      </c>
      <c r="K73" s="25">
        <v>10</v>
      </c>
      <c r="L73" s="25">
        <v>0.9</v>
      </c>
      <c r="M73" s="25">
        <v>0</v>
      </c>
      <c r="N73" s="25">
        <v>2.9</v>
      </c>
      <c r="O73" s="25">
        <v>0</v>
      </c>
    </row>
    <row r="74" spans="1:15" ht="14.25" customHeight="1">
      <c r="A74" s="6"/>
      <c r="B74" s="6">
        <v>2.25</v>
      </c>
      <c r="C74" s="42" t="s">
        <v>30</v>
      </c>
      <c r="D74" s="18" t="s">
        <v>31</v>
      </c>
      <c r="E74" s="6">
        <v>2.4</v>
      </c>
      <c r="F74" s="6">
        <v>0.6</v>
      </c>
      <c r="G74" s="6">
        <v>17.1</v>
      </c>
      <c r="H74" s="6">
        <v>84</v>
      </c>
      <c r="I74" s="6">
        <v>11.7</v>
      </c>
      <c r="J74" s="6">
        <v>10</v>
      </c>
      <c r="K74" s="6">
        <v>27</v>
      </c>
      <c r="L74" s="6">
        <v>0.6</v>
      </c>
      <c r="M74" s="6">
        <v>0.09</v>
      </c>
      <c r="N74" s="6">
        <v>0</v>
      </c>
      <c r="O74" s="6">
        <v>0</v>
      </c>
    </row>
    <row r="75" spans="1:15" ht="14.25" customHeight="1">
      <c r="A75" s="6"/>
      <c r="B75" s="6">
        <f>SUM(B71:B74)</f>
        <v>65.63999999999999</v>
      </c>
      <c r="C75" s="21"/>
      <c r="D75" s="14"/>
      <c r="E75" s="23">
        <f aca="true" t="shared" si="12" ref="E75:O75">SUM(E71:E74)</f>
        <v>30.83</v>
      </c>
      <c r="F75" s="23">
        <f t="shared" si="12"/>
        <v>12.3</v>
      </c>
      <c r="G75" s="23">
        <f t="shared" si="12"/>
        <v>60.03000000000001</v>
      </c>
      <c r="H75" s="23">
        <f t="shared" si="12"/>
        <v>547</v>
      </c>
      <c r="I75" s="23">
        <f t="shared" si="12"/>
        <v>130.7</v>
      </c>
      <c r="J75" s="23">
        <f t="shared" si="12"/>
        <v>96</v>
      </c>
      <c r="K75" s="23">
        <f t="shared" si="12"/>
        <v>204</v>
      </c>
      <c r="L75" s="23">
        <f t="shared" si="12"/>
        <v>3.54</v>
      </c>
      <c r="M75" s="23">
        <f t="shared" si="12"/>
        <v>0.21</v>
      </c>
      <c r="N75" s="23">
        <f t="shared" si="12"/>
        <v>3.73</v>
      </c>
      <c r="O75" s="23">
        <f t="shared" si="12"/>
        <v>0.13999999999999999</v>
      </c>
    </row>
    <row r="76" spans="1:15" ht="14.25" customHeight="1">
      <c r="A76" s="6"/>
      <c r="B76" s="6"/>
      <c r="C76" s="13" t="s">
        <v>33</v>
      </c>
      <c r="D76" s="1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25.5" customHeight="1">
      <c r="A77" s="6">
        <v>96</v>
      </c>
      <c r="B77" s="6">
        <v>23.74</v>
      </c>
      <c r="C77" s="45" t="s">
        <v>84</v>
      </c>
      <c r="D77" s="18" t="s">
        <v>50</v>
      </c>
      <c r="E77" s="6">
        <v>5</v>
      </c>
      <c r="F77" s="6">
        <v>4.8</v>
      </c>
      <c r="G77" s="6">
        <v>17.3</v>
      </c>
      <c r="H77" s="6">
        <v>133</v>
      </c>
      <c r="I77" s="6">
        <v>25</v>
      </c>
      <c r="J77" s="6">
        <v>31</v>
      </c>
      <c r="K77" s="6">
        <v>109</v>
      </c>
      <c r="L77" s="6">
        <v>1.3</v>
      </c>
      <c r="M77" s="6">
        <v>0.11</v>
      </c>
      <c r="N77" s="6">
        <v>7.55</v>
      </c>
      <c r="O77" s="6">
        <v>0.01</v>
      </c>
    </row>
    <row r="78" spans="1:15" ht="14.25" customHeight="1">
      <c r="A78" s="25">
        <v>259</v>
      </c>
      <c r="B78" s="25">
        <v>40.57</v>
      </c>
      <c r="C78" s="37" t="s">
        <v>85</v>
      </c>
      <c r="D78" s="27" t="s">
        <v>25</v>
      </c>
      <c r="E78" s="6">
        <v>10.9</v>
      </c>
      <c r="F78" s="6">
        <v>6.2</v>
      </c>
      <c r="G78" s="6">
        <v>24.9</v>
      </c>
      <c r="H78" s="6">
        <v>189</v>
      </c>
      <c r="I78" s="6">
        <v>16.4</v>
      </c>
      <c r="J78" s="6">
        <v>237</v>
      </c>
      <c r="K78" s="6">
        <v>36</v>
      </c>
      <c r="L78" s="6">
        <v>4.6</v>
      </c>
      <c r="M78" s="6">
        <v>0.25</v>
      </c>
      <c r="N78" s="6">
        <v>14.3</v>
      </c>
      <c r="O78" s="6">
        <v>0</v>
      </c>
    </row>
    <row r="79" spans="1:15" ht="25.5" customHeight="1">
      <c r="A79" s="25" t="s">
        <v>86</v>
      </c>
      <c r="B79" s="25">
        <v>2.9</v>
      </c>
      <c r="C79" s="46" t="s">
        <v>87</v>
      </c>
      <c r="D79" s="27" t="s">
        <v>88</v>
      </c>
      <c r="E79" s="25">
        <v>0.2</v>
      </c>
      <c r="F79" s="25">
        <v>1.3</v>
      </c>
      <c r="G79" s="25">
        <v>2.5</v>
      </c>
      <c r="H79" s="25">
        <v>22</v>
      </c>
      <c r="I79" s="25">
        <v>10</v>
      </c>
      <c r="J79" s="25">
        <v>4</v>
      </c>
      <c r="K79" s="25">
        <v>7</v>
      </c>
      <c r="L79" s="25">
        <v>0.15</v>
      </c>
      <c r="M79" s="25">
        <v>0.01</v>
      </c>
      <c r="N79" s="25">
        <v>6.6</v>
      </c>
      <c r="O79" s="25">
        <v>0</v>
      </c>
    </row>
    <row r="80" spans="1:15" ht="14.25" customHeight="1">
      <c r="A80" s="6" t="s">
        <v>89</v>
      </c>
      <c r="B80" s="6">
        <v>9.18</v>
      </c>
      <c r="C80" s="28" t="s">
        <v>90</v>
      </c>
      <c r="D80" s="31" t="s">
        <v>25</v>
      </c>
      <c r="E80" s="6">
        <v>0.1</v>
      </c>
      <c r="F80" s="6">
        <v>0.1</v>
      </c>
      <c r="G80" s="6">
        <v>24.9</v>
      </c>
      <c r="H80" s="6">
        <v>103</v>
      </c>
      <c r="I80" s="6">
        <v>13</v>
      </c>
      <c r="J80" s="6">
        <v>6</v>
      </c>
      <c r="K80" s="6">
        <v>3</v>
      </c>
      <c r="L80" s="6">
        <v>0.22</v>
      </c>
      <c r="M80" s="6">
        <v>0.01</v>
      </c>
      <c r="N80" s="6">
        <v>3.75</v>
      </c>
      <c r="O80" s="6">
        <v>0</v>
      </c>
    </row>
    <row r="81" spans="1:15" ht="28.5" customHeight="1">
      <c r="A81" s="6"/>
      <c r="B81" s="6">
        <v>3.54</v>
      </c>
      <c r="C81" s="32" t="s">
        <v>41</v>
      </c>
      <c r="D81" s="18" t="s">
        <v>42</v>
      </c>
      <c r="E81" s="6">
        <v>4.5</v>
      </c>
      <c r="F81" s="33">
        <v>0.9</v>
      </c>
      <c r="G81" s="6">
        <v>30</v>
      </c>
      <c r="H81" s="6">
        <v>147</v>
      </c>
      <c r="I81" s="6">
        <v>32.7</v>
      </c>
      <c r="J81" s="6">
        <v>24</v>
      </c>
      <c r="K81" s="6">
        <v>72</v>
      </c>
      <c r="L81" s="6">
        <v>1.77</v>
      </c>
      <c r="M81" s="6">
        <v>0.19</v>
      </c>
      <c r="N81" s="6">
        <v>0</v>
      </c>
      <c r="O81" s="6">
        <v>0</v>
      </c>
    </row>
    <row r="82" spans="1:15" ht="14.25" customHeight="1">
      <c r="A82" s="6"/>
      <c r="B82" s="6">
        <f>SUM(B77:B81)</f>
        <v>79.93000000000002</v>
      </c>
      <c r="C82" s="21" t="s">
        <v>32</v>
      </c>
      <c r="D82" s="31"/>
      <c r="E82" s="23">
        <f aca="true" t="shared" si="13" ref="E82:O82">SUM(E77:E81)</f>
        <v>20.700000000000003</v>
      </c>
      <c r="F82" s="23">
        <f t="shared" si="13"/>
        <v>13.3</v>
      </c>
      <c r="G82" s="23">
        <f t="shared" si="13"/>
        <v>99.6</v>
      </c>
      <c r="H82" s="23">
        <f t="shared" si="13"/>
        <v>594</v>
      </c>
      <c r="I82" s="23">
        <f t="shared" si="13"/>
        <v>97.10000000000001</v>
      </c>
      <c r="J82" s="23">
        <f t="shared" si="13"/>
        <v>302</v>
      </c>
      <c r="K82" s="23">
        <f t="shared" si="13"/>
        <v>227</v>
      </c>
      <c r="L82" s="23">
        <f t="shared" si="13"/>
        <v>8.04</v>
      </c>
      <c r="M82" s="23">
        <f t="shared" si="13"/>
        <v>0.5700000000000001</v>
      </c>
      <c r="N82" s="23">
        <f t="shared" si="13"/>
        <v>32.2</v>
      </c>
      <c r="O82" s="23">
        <f t="shared" si="13"/>
        <v>0.01</v>
      </c>
    </row>
    <row r="83" spans="1:15" ht="14.25" customHeight="1">
      <c r="A83" s="12"/>
      <c r="B83" s="12"/>
      <c r="C83" s="34" t="s">
        <v>43</v>
      </c>
      <c r="D83" s="14"/>
      <c r="E83" s="35">
        <f aca="true" t="shared" si="14" ref="E83:O83">E75+E82</f>
        <v>51.53</v>
      </c>
      <c r="F83" s="35">
        <f t="shared" si="14"/>
        <v>25.6</v>
      </c>
      <c r="G83" s="35">
        <f t="shared" si="14"/>
        <v>159.63</v>
      </c>
      <c r="H83" s="35">
        <f t="shared" si="14"/>
        <v>1141</v>
      </c>
      <c r="I83" s="35">
        <f t="shared" si="14"/>
        <v>227.8</v>
      </c>
      <c r="J83" s="35">
        <f t="shared" si="14"/>
        <v>398</v>
      </c>
      <c r="K83" s="35">
        <f t="shared" si="14"/>
        <v>431</v>
      </c>
      <c r="L83" s="35">
        <f t="shared" si="14"/>
        <v>11.579999999999998</v>
      </c>
      <c r="M83" s="35">
        <f t="shared" si="14"/>
        <v>0.78</v>
      </c>
      <c r="N83" s="35">
        <f t="shared" si="14"/>
        <v>35.93</v>
      </c>
      <c r="O83" s="35">
        <f t="shared" si="14"/>
        <v>0.15</v>
      </c>
    </row>
    <row r="84" spans="1:15" ht="14.25" customHeight="1">
      <c r="A84" s="12"/>
      <c r="B84" s="40" t="e">
        <f>SUM(#REF!)</f>
        <v>#REF!</v>
      </c>
      <c r="C84" s="49" t="s">
        <v>32</v>
      </c>
      <c r="D84" s="17"/>
      <c r="E84" s="50" t="e">
        <f>SUM(#REF!)</f>
        <v>#REF!</v>
      </c>
      <c r="F84" s="50" t="e">
        <f>SUM(#REF!)</f>
        <v>#REF!</v>
      </c>
      <c r="G84" s="50" t="e">
        <f>SUM(#REF!)</f>
        <v>#REF!</v>
      </c>
      <c r="H84" s="50" t="e">
        <f>SUM(#REF!)</f>
        <v>#REF!</v>
      </c>
      <c r="I84" s="50" t="e">
        <f>SUM(#REF!)</f>
        <v>#REF!</v>
      </c>
      <c r="J84" s="50" t="e">
        <f>SUM(#REF!)</f>
        <v>#REF!</v>
      </c>
      <c r="K84" s="50" t="e">
        <f>SUM(#REF!)</f>
        <v>#REF!</v>
      </c>
      <c r="L84" s="50" t="e">
        <f>SUM(#REF!)</f>
        <v>#REF!</v>
      </c>
      <c r="M84" s="50" t="e">
        <f>SUM(#REF!)</f>
        <v>#REF!</v>
      </c>
      <c r="N84" s="50" t="e">
        <f>SUM(#REF!)</f>
        <v>#REF!</v>
      </c>
      <c r="O84" s="50" t="e">
        <f>SUM(#REF!)</f>
        <v>#REF!</v>
      </c>
    </row>
    <row r="85" spans="1:15" ht="14.25" customHeight="1">
      <c r="A85" s="12"/>
      <c r="B85" s="12"/>
      <c r="C85" s="51" t="s">
        <v>43</v>
      </c>
      <c r="D85" s="52"/>
      <c r="E85" s="39" t="e">
        <f>#REF!+E84</f>
        <v>#REF!</v>
      </c>
      <c r="F85" s="39" t="e">
        <f>#REF!+F84</f>
        <v>#REF!</v>
      </c>
      <c r="G85" s="39" t="e">
        <f>#REF!+G84</f>
        <v>#REF!</v>
      </c>
      <c r="H85" s="39" t="e">
        <f>#REF!+H84</f>
        <v>#REF!</v>
      </c>
      <c r="I85" s="39" t="e">
        <f>#REF!+I84</f>
        <v>#REF!</v>
      </c>
      <c r="J85" s="39" t="e">
        <f>#REF!+J84</f>
        <v>#REF!</v>
      </c>
      <c r="K85" s="39" t="e">
        <f>#REF!+K84</f>
        <v>#REF!</v>
      </c>
      <c r="L85" s="39" t="e">
        <f>#REF!+L84</f>
        <v>#REF!</v>
      </c>
      <c r="M85" s="39" t="e">
        <f>#REF!+M84</f>
        <v>#REF!</v>
      </c>
      <c r="N85" s="39" t="e">
        <f>#REF!+N84</f>
        <v>#REF!</v>
      </c>
      <c r="O85" s="39" t="e">
        <f>#REF!+O84</f>
        <v>#REF!</v>
      </c>
    </row>
    <row r="86" spans="1:15" ht="14.25" customHeight="1">
      <c r="A86" s="12"/>
      <c r="B86" s="12"/>
      <c r="C86" s="9" t="s">
        <v>95</v>
      </c>
      <c r="D86" s="14"/>
      <c r="E86" s="6"/>
      <c r="F86" s="6"/>
      <c r="G86" s="6"/>
      <c r="H86" s="6"/>
      <c r="I86" s="6"/>
      <c r="J86" s="6"/>
      <c r="K86" s="6"/>
      <c r="L86" s="6"/>
      <c r="M86" s="6"/>
      <c r="N86" s="6"/>
      <c r="O86" s="35"/>
    </row>
    <row r="87" spans="1:15" ht="14.25" customHeight="1">
      <c r="A87" s="12"/>
      <c r="B87" s="12"/>
      <c r="C87" s="11" t="s">
        <v>19</v>
      </c>
      <c r="D87" s="14"/>
      <c r="E87" s="6"/>
      <c r="F87" s="6"/>
      <c r="G87" s="6"/>
      <c r="H87" s="6"/>
      <c r="I87" s="6"/>
      <c r="J87" s="6"/>
      <c r="K87" s="6"/>
      <c r="L87" s="6"/>
      <c r="M87" s="6"/>
      <c r="N87" s="6"/>
      <c r="O87" s="35"/>
    </row>
    <row r="88" spans="1:15" ht="14.25" customHeight="1">
      <c r="A88" s="12"/>
      <c r="B88" s="12"/>
      <c r="C88" s="13" t="s">
        <v>20</v>
      </c>
      <c r="D88" s="1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4.25" customHeight="1">
      <c r="A89" s="25" t="s">
        <v>96</v>
      </c>
      <c r="B89" s="25">
        <v>20.46</v>
      </c>
      <c r="C89" s="37" t="s">
        <v>97</v>
      </c>
      <c r="D89" s="27" t="s">
        <v>25</v>
      </c>
      <c r="E89" s="25">
        <v>11.6</v>
      </c>
      <c r="F89" s="25">
        <v>12.8</v>
      </c>
      <c r="G89" s="25">
        <v>32.9</v>
      </c>
      <c r="H89" s="25">
        <v>296</v>
      </c>
      <c r="I89" s="25">
        <v>108</v>
      </c>
      <c r="J89" s="25">
        <v>16</v>
      </c>
      <c r="K89" s="25">
        <v>120</v>
      </c>
      <c r="L89" s="25">
        <v>1.08</v>
      </c>
      <c r="M89" s="25">
        <v>0.07</v>
      </c>
      <c r="N89" s="25">
        <v>0.14</v>
      </c>
      <c r="O89" s="25">
        <v>0.1</v>
      </c>
    </row>
    <row r="90" spans="1:15" ht="14.25" customHeight="1">
      <c r="A90" s="25">
        <v>337</v>
      </c>
      <c r="B90" s="25">
        <v>8.84</v>
      </c>
      <c r="C90" s="30" t="s">
        <v>98</v>
      </c>
      <c r="D90" s="27" t="s">
        <v>99</v>
      </c>
      <c r="E90" s="25">
        <v>6.4</v>
      </c>
      <c r="F90" s="25">
        <v>5.8</v>
      </c>
      <c r="G90" s="25">
        <v>0.4</v>
      </c>
      <c r="H90" s="25">
        <v>79</v>
      </c>
      <c r="I90" s="25">
        <v>28</v>
      </c>
      <c r="J90" s="25">
        <v>6</v>
      </c>
      <c r="K90" s="25">
        <v>96</v>
      </c>
      <c r="L90" s="25">
        <v>1.25</v>
      </c>
      <c r="M90" s="25">
        <v>0.04</v>
      </c>
      <c r="N90" s="25">
        <v>0</v>
      </c>
      <c r="O90" s="25">
        <v>0.13</v>
      </c>
    </row>
    <row r="91" spans="1:15" ht="14.25" customHeight="1">
      <c r="A91" s="25">
        <v>338</v>
      </c>
      <c r="B91" s="25">
        <v>28.61</v>
      </c>
      <c r="C91" s="30" t="s">
        <v>100</v>
      </c>
      <c r="D91" s="27" t="s">
        <v>101</v>
      </c>
      <c r="E91" s="6">
        <v>0.7</v>
      </c>
      <c r="F91" s="6">
        <v>0.6000000000000001</v>
      </c>
      <c r="G91" s="6">
        <v>17.6</v>
      </c>
      <c r="H91" s="6">
        <v>80</v>
      </c>
      <c r="I91" s="6">
        <v>32.8</v>
      </c>
      <c r="J91" s="6">
        <v>20.4</v>
      </c>
      <c r="K91" s="6">
        <v>27</v>
      </c>
      <c r="L91" s="6">
        <v>3.91</v>
      </c>
      <c r="M91" s="6">
        <v>0.04</v>
      </c>
      <c r="N91" s="6">
        <v>8.5</v>
      </c>
      <c r="O91" s="6">
        <v>0</v>
      </c>
    </row>
    <row r="92" spans="1:15" ht="14.25" customHeight="1">
      <c r="A92" s="6" t="s">
        <v>28</v>
      </c>
      <c r="B92" s="6">
        <v>5.4</v>
      </c>
      <c r="C92" s="42" t="s">
        <v>29</v>
      </c>
      <c r="D92" s="18" t="s">
        <v>25</v>
      </c>
      <c r="E92" s="6">
        <v>2.3</v>
      </c>
      <c r="F92" s="6">
        <v>1.8</v>
      </c>
      <c r="G92" s="6">
        <v>25</v>
      </c>
      <c r="H92" s="6">
        <v>125</v>
      </c>
      <c r="I92" s="6">
        <v>61</v>
      </c>
      <c r="J92" s="6">
        <v>7</v>
      </c>
      <c r="K92" s="6">
        <v>45</v>
      </c>
      <c r="L92" s="6">
        <v>0.1</v>
      </c>
      <c r="M92" s="6">
        <v>0.24</v>
      </c>
      <c r="N92" s="6">
        <v>0.65</v>
      </c>
      <c r="O92" s="6">
        <v>0.01</v>
      </c>
    </row>
    <row r="93" spans="1:15" ht="14.25" customHeight="1">
      <c r="A93" s="6"/>
      <c r="B93" s="6">
        <v>2.25</v>
      </c>
      <c r="C93" s="42" t="s">
        <v>30</v>
      </c>
      <c r="D93" s="18" t="s">
        <v>31</v>
      </c>
      <c r="E93" s="6">
        <v>2.4</v>
      </c>
      <c r="F93" s="6">
        <v>0.6</v>
      </c>
      <c r="G93" s="6">
        <v>17.1</v>
      </c>
      <c r="H93" s="6">
        <v>84</v>
      </c>
      <c r="I93" s="6">
        <v>11.7</v>
      </c>
      <c r="J93" s="6">
        <v>10</v>
      </c>
      <c r="K93" s="6">
        <v>27</v>
      </c>
      <c r="L93" s="6">
        <v>0.6</v>
      </c>
      <c r="M93" s="6">
        <v>0.09</v>
      </c>
      <c r="N93" s="6">
        <v>0</v>
      </c>
      <c r="O93" s="6">
        <v>0</v>
      </c>
    </row>
    <row r="94" spans="1:15" ht="14.25" customHeight="1">
      <c r="A94" s="6"/>
      <c r="B94" s="6">
        <f>B89+B90+B91+B92+B93</f>
        <v>65.56</v>
      </c>
      <c r="C94" s="53" t="s">
        <v>32</v>
      </c>
      <c r="D94" s="18"/>
      <c r="E94" s="23">
        <f aca="true" t="shared" si="15" ref="E94:O94">SUM(E89:E93)</f>
        <v>23.4</v>
      </c>
      <c r="F94" s="23">
        <f t="shared" si="15"/>
        <v>21.600000000000005</v>
      </c>
      <c r="G94" s="23">
        <f t="shared" si="15"/>
        <v>93</v>
      </c>
      <c r="H94" s="23">
        <f t="shared" si="15"/>
        <v>664</v>
      </c>
      <c r="I94" s="23">
        <f t="shared" si="15"/>
        <v>241.5</v>
      </c>
      <c r="J94" s="23">
        <f t="shared" si="15"/>
        <v>59.4</v>
      </c>
      <c r="K94" s="23">
        <f t="shared" si="15"/>
        <v>315</v>
      </c>
      <c r="L94" s="23">
        <f t="shared" si="15"/>
        <v>6.9399999999999995</v>
      </c>
      <c r="M94" s="23">
        <f t="shared" si="15"/>
        <v>0.48</v>
      </c>
      <c r="N94" s="23">
        <f t="shared" si="15"/>
        <v>9.290000000000001</v>
      </c>
      <c r="O94" s="23">
        <f t="shared" si="15"/>
        <v>0.24000000000000002</v>
      </c>
    </row>
    <row r="95" spans="1:15" ht="27" customHeight="1">
      <c r="A95" s="12"/>
      <c r="B95" s="12"/>
      <c r="C95" s="13" t="s">
        <v>33</v>
      </c>
      <c r="D95" s="1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25.5" customHeight="1">
      <c r="A96" s="6">
        <v>99</v>
      </c>
      <c r="B96" s="6">
        <v>21.76</v>
      </c>
      <c r="C96" s="54" t="s">
        <v>102</v>
      </c>
      <c r="D96" s="27" t="s">
        <v>63</v>
      </c>
      <c r="E96" s="6">
        <v>4.7</v>
      </c>
      <c r="F96" s="6">
        <v>5.4</v>
      </c>
      <c r="G96" s="6">
        <v>9.3</v>
      </c>
      <c r="H96" s="6">
        <v>111</v>
      </c>
      <c r="I96" s="6">
        <v>22</v>
      </c>
      <c r="J96" s="6">
        <v>21</v>
      </c>
      <c r="K96" s="6">
        <v>51</v>
      </c>
      <c r="L96" s="6">
        <v>0.77</v>
      </c>
      <c r="M96" s="6">
        <v>0.07</v>
      </c>
      <c r="N96" s="6">
        <v>12.75</v>
      </c>
      <c r="O96" s="6">
        <v>0</v>
      </c>
    </row>
    <row r="97" spans="1:15" ht="14.25" customHeight="1" hidden="1">
      <c r="A97" s="25">
        <v>265</v>
      </c>
      <c r="B97" s="25">
        <v>47.65</v>
      </c>
      <c r="C97" s="37" t="s">
        <v>103</v>
      </c>
      <c r="D97" s="27" t="s">
        <v>25</v>
      </c>
      <c r="E97" s="25">
        <v>14.72</v>
      </c>
      <c r="F97" s="25">
        <v>9.75</v>
      </c>
      <c r="G97" s="25">
        <v>36.72</v>
      </c>
      <c r="H97" s="25">
        <v>309</v>
      </c>
      <c r="I97" s="25">
        <v>12</v>
      </c>
      <c r="J97" s="25">
        <v>35</v>
      </c>
      <c r="K97" s="25">
        <v>95</v>
      </c>
      <c r="L97" s="25">
        <v>0.82</v>
      </c>
      <c r="M97" s="25">
        <v>0.05</v>
      </c>
      <c r="N97" s="25">
        <v>1.21</v>
      </c>
      <c r="O97" s="25">
        <v>0</v>
      </c>
    </row>
    <row r="98" spans="1:15" ht="14.25" customHeight="1" hidden="1">
      <c r="A98" s="6" t="s">
        <v>104</v>
      </c>
      <c r="B98" s="6">
        <v>7.19</v>
      </c>
      <c r="C98" s="30" t="s">
        <v>105</v>
      </c>
      <c r="D98" s="27" t="s">
        <v>25</v>
      </c>
      <c r="E98" s="6">
        <v>0.2</v>
      </c>
      <c r="F98" s="6">
        <v>0.1</v>
      </c>
      <c r="G98" s="6">
        <v>18.2</v>
      </c>
      <c r="H98" s="6">
        <v>76</v>
      </c>
      <c r="I98" s="6">
        <v>20</v>
      </c>
      <c r="J98" s="6">
        <v>10</v>
      </c>
      <c r="K98" s="6">
        <v>9</v>
      </c>
      <c r="L98" s="6">
        <v>0.2</v>
      </c>
      <c r="M98" s="6">
        <v>0.01</v>
      </c>
      <c r="N98" s="6">
        <v>4.5</v>
      </c>
      <c r="O98" s="6">
        <v>0</v>
      </c>
    </row>
    <row r="99" spans="1:15" ht="18" customHeight="1">
      <c r="A99" s="55"/>
      <c r="B99" s="56">
        <v>3.54</v>
      </c>
      <c r="C99" s="57" t="s">
        <v>41</v>
      </c>
      <c r="D99" s="18" t="s">
        <v>42</v>
      </c>
      <c r="E99" s="56">
        <v>4.5</v>
      </c>
      <c r="F99" s="58">
        <v>0.9</v>
      </c>
      <c r="G99" s="56">
        <v>30</v>
      </c>
      <c r="H99" s="56">
        <v>147</v>
      </c>
      <c r="I99" s="56">
        <v>32.7</v>
      </c>
      <c r="J99" s="56">
        <v>24</v>
      </c>
      <c r="K99" s="56">
        <v>72</v>
      </c>
      <c r="L99" s="56">
        <v>1.77</v>
      </c>
      <c r="M99" s="56">
        <v>0.19</v>
      </c>
      <c r="N99" s="56">
        <v>0</v>
      </c>
      <c r="O99" s="56">
        <v>0</v>
      </c>
    </row>
    <row r="100" spans="1:15" ht="16.5" customHeight="1">
      <c r="A100" s="12"/>
      <c r="B100" s="6">
        <f>SUM(B96:B99)</f>
        <v>80.14</v>
      </c>
      <c r="C100" s="53" t="s">
        <v>32</v>
      </c>
      <c r="D100" s="18"/>
      <c r="E100" s="23">
        <f aca="true" t="shared" si="16" ref="E100:O100">SUM(E96:E99)</f>
        <v>24.12</v>
      </c>
      <c r="F100" s="23">
        <f t="shared" si="16"/>
        <v>16.15</v>
      </c>
      <c r="G100" s="23">
        <f t="shared" si="16"/>
        <v>94.22</v>
      </c>
      <c r="H100" s="23">
        <f t="shared" si="16"/>
        <v>643</v>
      </c>
      <c r="I100" s="23">
        <f t="shared" si="16"/>
        <v>86.7</v>
      </c>
      <c r="J100" s="23">
        <f t="shared" si="16"/>
        <v>90</v>
      </c>
      <c r="K100" s="23">
        <f t="shared" si="16"/>
        <v>227</v>
      </c>
      <c r="L100" s="23">
        <f t="shared" si="16"/>
        <v>3.5599999999999996</v>
      </c>
      <c r="M100" s="23">
        <f t="shared" si="16"/>
        <v>0.32</v>
      </c>
      <c r="N100" s="23">
        <f t="shared" si="16"/>
        <v>18.46</v>
      </c>
      <c r="O100" s="23">
        <f t="shared" si="16"/>
        <v>0</v>
      </c>
    </row>
    <row r="101" spans="1:15" ht="14.25" customHeight="1">
      <c r="A101" s="12"/>
      <c r="B101" s="12"/>
      <c r="C101" s="60" t="s">
        <v>43</v>
      </c>
      <c r="D101" s="61"/>
      <c r="E101" s="35">
        <f aca="true" t="shared" si="17" ref="E101:O101">SUM(E94+E100)</f>
        <v>47.519999999999996</v>
      </c>
      <c r="F101" s="35">
        <f t="shared" si="17"/>
        <v>37.75</v>
      </c>
      <c r="G101" s="35">
        <f t="shared" si="17"/>
        <v>187.22</v>
      </c>
      <c r="H101" s="35">
        <f t="shared" si="17"/>
        <v>1307</v>
      </c>
      <c r="I101" s="35">
        <f t="shared" si="17"/>
        <v>328.2</v>
      </c>
      <c r="J101" s="35">
        <f t="shared" si="17"/>
        <v>149.4</v>
      </c>
      <c r="K101" s="35">
        <f t="shared" si="17"/>
        <v>542</v>
      </c>
      <c r="L101" s="35">
        <f t="shared" si="17"/>
        <v>10.5</v>
      </c>
      <c r="M101" s="35">
        <f t="shared" si="17"/>
        <v>0.8</v>
      </c>
      <c r="N101" s="35">
        <f t="shared" si="17"/>
        <v>27.75</v>
      </c>
      <c r="O101" s="35">
        <f t="shared" si="17"/>
        <v>0.24000000000000002</v>
      </c>
    </row>
    <row r="102" spans="1:15" ht="14.25" customHeight="1">
      <c r="A102" s="12"/>
      <c r="B102" s="12"/>
      <c r="C102" s="11" t="s">
        <v>44</v>
      </c>
      <c r="D102" s="1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4.25" customHeight="1">
      <c r="A103" s="12"/>
      <c r="B103" s="12"/>
      <c r="C103" s="13" t="s">
        <v>20</v>
      </c>
      <c r="D103" s="1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4.25" customHeight="1">
      <c r="A104" s="25">
        <v>234</v>
      </c>
      <c r="B104" s="25">
        <v>38.41</v>
      </c>
      <c r="C104" s="30" t="s">
        <v>106</v>
      </c>
      <c r="D104" s="27" t="s">
        <v>37</v>
      </c>
      <c r="E104" s="25">
        <v>12.3</v>
      </c>
      <c r="F104" s="25">
        <v>9.8</v>
      </c>
      <c r="G104" s="25">
        <v>17.3</v>
      </c>
      <c r="H104" s="25">
        <v>214</v>
      </c>
      <c r="I104" s="25">
        <v>46</v>
      </c>
      <c r="J104" s="25">
        <v>29</v>
      </c>
      <c r="K104" s="25">
        <v>153</v>
      </c>
      <c r="L104" s="25">
        <v>0.95</v>
      </c>
      <c r="M104" s="25">
        <v>0.09</v>
      </c>
      <c r="N104" s="25">
        <v>0.59</v>
      </c>
      <c r="O104" s="25">
        <v>0.01</v>
      </c>
    </row>
    <row r="105" spans="1:15" ht="14.25" customHeight="1">
      <c r="A105" s="25">
        <v>304</v>
      </c>
      <c r="B105" s="25">
        <v>9.3</v>
      </c>
      <c r="C105" s="30" t="s">
        <v>53</v>
      </c>
      <c r="D105" s="27" t="s">
        <v>39</v>
      </c>
      <c r="E105" s="25">
        <v>3.7</v>
      </c>
      <c r="F105" s="25">
        <v>6.3</v>
      </c>
      <c r="G105" s="25">
        <v>28.5</v>
      </c>
      <c r="H105" s="25">
        <v>216</v>
      </c>
      <c r="I105" s="25">
        <v>1</v>
      </c>
      <c r="J105" s="25">
        <v>19</v>
      </c>
      <c r="K105" s="25">
        <v>62</v>
      </c>
      <c r="L105" s="25">
        <v>0.52</v>
      </c>
      <c r="M105" s="25">
        <v>0.03</v>
      </c>
      <c r="N105" s="25">
        <v>0</v>
      </c>
      <c r="O105" s="25">
        <v>0.03</v>
      </c>
    </row>
    <row r="106" spans="1:15" ht="14.25" customHeight="1">
      <c r="A106" s="6">
        <v>71</v>
      </c>
      <c r="B106" s="6">
        <v>6.93</v>
      </c>
      <c r="C106" s="16" t="s">
        <v>26</v>
      </c>
      <c r="D106" s="17" t="s">
        <v>107</v>
      </c>
      <c r="E106" s="6">
        <v>0.6</v>
      </c>
      <c r="F106" s="6">
        <v>0.11</v>
      </c>
      <c r="G106" s="6">
        <v>2.1</v>
      </c>
      <c r="H106" s="6">
        <v>13</v>
      </c>
      <c r="I106" s="6">
        <v>7.7</v>
      </c>
      <c r="J106" s="6">
        <v>11</v>
      </c>
      <c r="K106" s="6">
        <v>14.3</v>
      </c>
      <c r="L106" s="6">
        <v>0.55</v>
      </c>
      <c r="M106" s="6">
        <v>0.033</v>
      </c>
      <c r="N106" s="6">
        <v>13</v>
      </c>
      <c r="O106" s="6">
        <v>0</v>
      </c>
    </row>
    <row r="107" spans="1:15" ht="14.25" customHeight="1">
      <c r="A107" s="6">
        <v>382</v>
      </c>
      <c r="B107" s="6">
        <v>9.04</v>
      </c>
      <c r="C107" s="20" t="s">
        <v>73</v>
      </c>
      <c r="D107" s="31" t="s">
        <v>25</v>
      </c>
      <c r="E107" s="6">
        <v>3.9</v>
      </c>
      <c r="F107" s="6">
        <v>3.8</v>
      </c>
      <c r="G107" s="6">
        <v>24.1</v>
      </c>
      <c r="H107" s="6">
        <v>143</v>
      </c>
      <c r="I107" s="6">
        <v>126</v>
      </c>
      <c r="J107" s="6">
        <v>31</v>
      </c>
      <c r="K107" s="6">
        <v>116</v>
      </c>
      <c r="L107" s="6">
        <v>1.03</v>
      </c>
      <c r="M107" s="6">
        <v>0.05</v>
      </c>
      <c r="N107" s="6">
        <v>1.3</v>
      </c>
      <c r="O107" s="6">
        <v>0.02</v>
      </c>
    </row>
    <row r="108" spans="1:15" ht="14.25" customHeight="1">
      <c r="A108" s="6"/>
      <c r="B108" s="6">
        <v>2.25</v>
      </c>
      <c r="C108" s="42" t="s">
        <v>30</v>
      </c>
      <c r="D108" s="18" t="s">
        <v>31</v>
      </c>
      <c r="E108" s="6">
        <v>2.4</v>
      </c>
      <c r="F108" s="6">
        <v>0.6</v>
      </c>
      <c r="G108" s="6">
        <v>17.1</v>
      </c>
      <c r="H108" s="6">
        <v>84</v>
      </c>
      <c r="I108" s="6">
        <v>11.7</v>
      </c>
      <c r="J108" s="6">
        <v>10</v>
      </c>
      <c r="K108" s="6">
        <v>27</v>
      </c>
      <c r="L108" s="6">
        <v>0.6</v>
      </c>
      <c r="M108" s="6">
        <v>0.09</v>
      </c>
      <c r="N108" s="6">
        <v>0</v>
      </c>
      <c r="O108" s="6">
        <v>0</v>
      </c>
    </row>
    <row r="109" spans="1:15" ht="14.25" customHeight="1">
      <c r="A109" s="6"/>
      <c r="B109" s="6">
        <f>SUM(B104:B108)</f>
        <v>65.92999999999999</v>
      </c>
      <c r="C109" s="53" t="s">
        <v>32</v>
      </c>
      <c r="D109" s="18"/>
      <c r="E109" s="23">
        <f aca="true" t="shared" si="18" ref="E109:O109">SUM(E104:E108)</f>
        <v>22.9</v>
      </c>
      <c r="F109" s="23">
        <f t="shared" si="18"/>
        <v>20.610000000000003</v>
      </c>
      <c r="G109" s="23">
        <f t="shared" si="18"/>
        <v>89.1</v>
      </c>
      <c r="H109" s="23">
        <f t="shared" si="18"/>
        <v>670</v>
      </c>
      <c r="I109" s="23">
        <f t="shared" si="18"/>
        <v>192.39999999999998</v>
      </c>
      <c r="J109" s="23">
        <f t="shared" si="18"/>
        <v>100</v>
      </c>
      <c r="K109" s="23">
        <f t="shared" si="18"/>
        <v>372.3</v>
      </c>
      <c r="L109" s="23">
        <f t="shared" si="18"/>
        <v>3.65</v>
      </c>
      <c r="M109" s="23">
        <f t="shared" si="18"/>
        <v>0.29300000000000004</v>
      </c>
      <c r="N109" s="23">
        <f t="shared" si="18"/>
        <v>14.89</v>
      </c>
      <c r="O109" s="23">
        <f t="shared" si="18"/>
        <v>0.06</v>
      </c>
    </row>
    <row r="110" spans="1:15" ht="14.25" customHeight="1">
      <c r="A110" s="6"/>
      <c r="B110" s="6"/>
      <c r="C110" s="62" t="s">
        <v>33</v>
      </c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4.25" customHeight="1">
      <c r="A111" s="6">
        <v>112</v>
      </c>
      <c r="B111" s="6">
        <v>21.39</v>
      </c>
      <c r="C111" s="28" t="s">
        <v>108</v>
      </c>
      <c r="D111" s="18" t="s">
        <v>109</v>
      </c>
      <c r="E111" s="6">
        <v>5.2</v>
      </c>
      <c r="F111" s="6">
        <v>4.5</v>
      </c>
      <c r="G111" s="6">
        <v>15</v>
      </c>
      <c r="H111" s="6">
        <v>142</v>
      </c>
      <c r="I111" s="6">
        <v>17</v>
      </c>
      <c r="J111" s="6">
        <v>25</v>
      </c>
      <c r="K111" s="6">
        <v>89</v>
      </c>
      <c r="L111" s="6">
        <v>1.13</v>
      </c>
      <c r="M111" s="6">
        <v>0.1</v>
      </c>
      <c r="N111" s="6">
        <v>6.12</v>
      </c>
      <c r="O111" s="6">
        <v>0</v>
      </c>
    </row>
    <row r="112" spans="1:15" s="59" customFormat="1" ht="28.5" customHeight="1">
      <c r="A112" s="25">
        <v>289</v>
      </c>
      <c r="B112" s="25">
        <v>41.59</v>
      </c>
      <c r="C112" s="45" t="s">
        <v>110</v>
      </c>
      <c r="D112" s="27" t="s">
        <v>25</v>
      </c>
      <c r="E112" s="25">
        <v>18.6</v>
      </c>
      <c r="F112" s="25">
        <v>7.3</v>
      </c>
      <c r="G112" s="25">
        <v>15.1</v>
      </c>
      <c r="H112" s="25">
        <v>267</v>
      </c>
      <c r="I112" s="25">
        <v>23</v>
      </c>
      <c r="J112" s="25">
        <v>85</v>
      </c>
      <c r="K112" s="25">
        <v>180</v>
      </c>
      <c r="L112" s="25">
        <v>1.9</v>
      </c>
      <c r="M112" s="25">
        <v>0.13</v>
      </c>
      <c r="N112" s="25">
        <v>8.96</v>
      </c>
      <c r="O112" s="25">
        <v>0.05</v>
      </c>
    </row>
    <row r="113" spans="1:15" ht="14.25" customHeight="1">
      <c r="A113" s="25" t="s">
        <v>86</v>
      </c>
      <c r="B113" s="25">
        <v>4.64</v>
      </c>
      <c r="C113" s="46" t="s">
        <v>87</v>
      </c>
      <c r="D113" s="27" t="s">
        <v>111</v>
      </c>
      <c r="E113" s="25">
        <v>0.30000000000000004</v>
      </c>
      <c r="F113" s="25">
        <v>2</v>
      </c>
      <c r="G113" s="25">
        <v>3.9</v>
      </c>
      <c r="H113" s="25">
        <v>35</v>
      </c>
      <c r="I113" s="25">
        <v>17</v>
      </c>
      <c r="J113" s="25">
        <v>5.7</v>
      </c>
      <c r="K113" s="25">
        <v>11</v>
      </c>
      <c r="L113" s="25">
        <v>0.2</v>
      </c>
      <c r="M113" s="25">
        <v>0.01</v>
      </c>
      <c r="N113" s="25">
        <v>10.5</v>
      </c>
      <c r="O113" s="25">
        <v>0</v>
      </c>
    </row>
    <row r="114" spans="1:15" ht="14.25" customHeight="1">
      <c r="A114" s="25">
        <v>389</v>
      </c>
      <c r="B114" s="25">
        <v>8.7</v>
      </c>
      <c r="C114" s="37" t="s">
        <v>54</v>
      </c>
      <c r="D114" s="27" t="s">
        <v>25</v>
      </c>
      <c r="E114" s="25">
        <v>0</v>
      </c>
      <c r="F114" s="25">
        <v>0</v>
      </c>
      <c r="G114" s="25">
        <v>22.4</v>
      </c>
      <c r="H114" s="25">
        <v>90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</row>
    <row r="115" spans="1:15" ht="14.25" customHeight="1">
      <c r="A115" s="56"/>
      <c r="B115" s="56">
        <v>3.54</v>
      </c>
      <c r="C115" s="57" t="s">
        <v>41</v>
      </c>
      <c r="D115" s="18" t="s">
        <v>42</v>
      </c>
      <c r="E115" s="56">
        <v>4.5</v>
      </c>
      <c r="F115" s="58">
        <v>0.9</v>
      </c>
      <c r="G115" s="56">
        <v>30</v>
      </c>
      <c r="H115" s="56">
        <v>147</v>
      </c>
      <c r="I115" s="56">
        <v>32.7</v>
      </c>
      <c r="J115" s="56">
        <v>24</v>
      </c>
      <c r="K115" s="56">
        <v>72</v>
      </c>
      <c r="L115" s="56">
        <v>1.77</v>
      </c>
      <c r="M115" s="56">
        <v>0.19</v>
      </c>
      <c r="N115" s="56">
        <v>0</v>
      </c>
      <c r="O115" s="56">
        <v>0</v>
      </c>
    </row>
    <row r="116" spans="1:15" ht="14.25" customHeight="1">
      <c r="A116" s="6"/>
      <c r="B116" s="6">
        <f>SUM(B111:B115)</f>
        <v>79.86000000000001</v>
      </c>
      <c r="C116" s="53" t="s">
        <v>32</v>
      </c>
      <c r="D116" s="18"/>
      <c r="E116" s="23">
        <f aca="true" t="shared" si="19" ref="E116:O116">SUM(E111:E115)</f>
        <v>28.6</v>
      </c>
      <c r="F116" s="23">
        <f t="shared" si="19"/>
        <v>14.700000000000001</v>
      </c>
      <c r="G116" s="23">
        <f t="shared" si="19"/>
        <v>86.4</v>
      </c>
      <c r="H116" s="23">
        <f t="shared" si="19"/>
        <v>681</v>
      </c>
      <c r="I116" s="23">
        <f t="shared" si="19"/>
        <v>89.7</v>
      </c>
      <c r="J116" s="23">
        <f t="shared" si="19"/>
        <v>139.7</v>
      </c>
      <c r="K116" s="23">
        <f t="shared" si="19"/>
        <v>352</v>
      </c>
      <c r="L116" s="23">
        <f t="shared" si="19"/>
        <v>5</v>
      </c>
      <c r="M116" s="23">
        <f t="shared" si="19"/>
        <v>0.43000000000000005</v>
      </c>
      <c r="N116" s="23">
        <f t="shared" si="19"/>
        <v>25.580000000000002</v>
      </c>
      <c r="O116" s="23">
        <f t="shared" si="19"/>
        <v>0.05</v>
      </c>
    </row>
    <row r="117" spans="1:15" s="29" customFormat="1" ht="14.25" customHeight="1">
      <c r="A117" s="6"/>
      <c r="B117" s="6"/>
      <c r="C117" s="51" t="s">
        <v>43</v>
      </c>
      <c r="D117" s="22"/>
      <c r="E117" s="35">
        <f aca="true" t="shared" si="20" ref="E117:O117">SUM(E109+E116)</f>
        <v>51.5</v>
      </c>
      <c r="F117" s="35">
        <f t="shared" si="20"/>
        <v>35.31</v>
      </c>
      <c r="G117" s="35">
        <f t="shared" si="20"/>
        <v>175.5</v>
      </c>
      <c r="H117" s="35">
        <f t="shared" si="20"/>
        <v>1351</v>
      </c>
      <c r="I117" s="35">
        <f t="shared" si="20"/>
        <v>282.09999999999997</v>
      </c>
      <c r="J117" s="35">
        <f t="shared" si="20"/>
        <v>239.7</v>
      </c>
      <c r="K117" s="35">
        <f t="shared" si="20"/>
        <v>724.3</v>
      </c>
      <c r="L117" s="35">
        <f t="shared" si="20"/>
        <v>8.65</v>
      </c>
      <c r="M117" s="35">
        <f t="shared" si="20"/>
        <v>0.7230000000000001</v>
      </c>
      <c r="N117" s="35">
        <f t="shared" si="20"/>
        <v>40.47</v>
      </c>
      <c r="O117" s="35">
        <f t="shared" si="20"/>
        <v>0.11</v>
      </c>
    </row>
    <row r="118" spans="1:15" ht="14.25" customHeight="1">
      <c r="A118" s="12"/>
      <c r="B118" s="12"/>
      <c r="C118" s="11" t="s">
        <v>55</v>
      </c>
      <c r="D118" s="1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4.25" customHeight="1">
      <c r="A119" s="12"/>
      <c r="B119" s="12"/>
      <c r="C119" s="13" t="s">
        <v>20</v>
      </c>
      <c r="D119" s="1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4.25" customHeight="1">
      <c r="A120" s="6">
        <v>14</v>
      </c>
      <c r="B120" s="6">
        <v>5.81</v>
      </c>
      <c r="C120" s="16" t="s">
        <v>23</v>
      </c>
      <c r="D120" s="17" t="s">
        <v>22</v>
      </c>
      <c r="E120" s="6">
        <v>0.1</v>
      </c>
      <c r="F120" s="6">
        <v>7.3</v>
      </c>
      <c r="G120" s="6">
        <v>0.1</v>
      </c>
      <c r="H120" s="6">
        <v>66</v>
      </c>
      <c r="I120" s="6">
        <v>2</v>
      </c>
      <c r="J120" s="6">
        <v>0</v>
      </c>
      <c r="K120" s="6">
        <v>3</v>
      </c>
      <c r="L120" s="6">
        <v>0.02</v>
      </c>
      <c r="M120" s="6">
        <v>0</v>
      </c>
      <c r="N120" s="6">
        <v>0</v>
      </c>
      <c r="O120" s="6">
        <v>0.04</v>
      </c>
    </row>
    <row r="121" spans="1:15" ht="14.25" customHeight="1">
      <c r="A121" s="6" t="s">
        <v>112</v>
      </c>
      <c r="B121" s="6">
        <v>47.7</v>
      </c>
      <c r="C121" s="45" t="s">
        <v>113</v>
      </c>
      <c r="D121" s="27" t="s">
        <v>37</v>
      </c>
      <c r="E121" s="6">
        <v>19</v>
      </c>
      <c r="F121" s="6">
        <v>12.4</v>
      </c>
      <c r="G121" s="6">
        <v>3.6</v>
      </c>
      <c r="H121" s="6">
        <v>266</v>
      </c>
      <c r="I121" s="6">
        <v>31</v>
      </c>
      <c r="J121" s="6">
        <v>59</v>
      </c>
      <c r="K121" s="6">
        <v>152</v>
      </c>
      <c r="L121" s="6">
        <v>1.41</v>
      </c>
      <c r="M121" s="6">
        <v>0.06</v>
      </c>
      <c r="N121" s="6">
        <v>6.37</v>
      </c>
      <c r="O121" s="6">
        <v>0.09</v>
      </c>
    </row>
    <row r="122" spans="1:15" ht="14.25" customHeight="1">
      <c r="A122" s="25">
        <v>309</v>
      </c>
      <c r="B122" s="25">
        <v>6.77</v>
      </c>
      <c r="C122" s="30" t="s">
        <v>83</v>
      </c>
      <c r="D122" s="27" t="s">
        <v>39</v>
      </c>
      <c r="E122" s="25">
        <v>5.5</v>
      </c>
      <c r="F122" s="25">
        <v>4.2</v>
      </c>
      <c r="G122" s="25">
        <v>28.5</v>
      </c>
      <c r="H122" s="25">
        <v>183</v>
      </c>
      <c r="I122" s="25">
        <v>6</v>
      </c>
      <c r="J122" s="25">
        <v>8</v>
      </c>
      <c r="K122" s="25">
        <v>36</v>
      </c>
      <c r="L122" s="25">
        <v>0.77</v>
      </c>
      <c r="M122" s="25">
        <v>0.06</v>
      </c>
      <c r="N122" s="25">
        <v>0</v>
      </c>
      <c r="O122" s="25">
        <v>0.02</v>
      </c>
    </row>
    <row r="123" spans="1:15" ht="14.25" customHeight="1">
      <c r="A123" s="25">
        <v>71</v>
      </c>
      <c r="B123" s="25">
        <v>2.6</v>
      </c>
      <c r="C123" s="30" t="s">
        <v>114</v>
      </c>
      <c r="D123" s="27" t="s">
        <v>115</v>
      </c>
      <c r="E123" s="6">
        <v>0.2</v>
      </c>
      <c r="F123" s="6">
        <v>0.02</v>
      </c>
      <c r="G123" s="6">
        <v>0.5</v>
      </c>
      <c r="H123" s="6">
        <v>3</v>
      </c>
      <c r="I123" s="6">
        <v>5</v>
      </c>
      <c r="J123" s="6">
        <v>3</v>
      </c>
      <c r="K123" s="6">
        <v>8</v>
      </c>
      <c r="L123" s="6">
        <v>0.12</v>
      </c>
      <c r="M123" s="6">
        <v>0.01</v>
      </c>
      <c r="N123" s="6">
        <v>2</v>
      </c>
      <c r="O123" s="6">
        <v>0</v>
      </c>
    </row>
    <row r="124" spans="1:15" ht="28.5" customHeight="1">
      <c r="A124" s="6">
        <v>376</v>
      </c>
      <c r="B124" s="6">
        <v>1.04</v>
      </c>
      <c r="C124" s="16" t="s">
        <v>40</v>
      </c>
      <c r="D124" s="31" t="s">
        <v>25</v>
      </c>
      <c r="E124" s="6">
        <v>0.2</v>
      </c>
      <c r="F124" s="6">
        <v>0.1</v>
      </c>
      <c r="G124" s="6">
        <v>10.1</v>
      </c>
      <c r="H124" s="6">
        <v>41</v>
      </c>
      <c r="I124" s="6">
        <v>5</v>
      </c>
      <c r="J124" s="6">
        <v>4</v>
      </c>
      <c r="K124" s="6">
        <v>8</v>
      </c>
      <c r="L124" s="6">
        <v>0.85</v>
      </c>
      <c r="M124" s="6">
        <v>0</v>
      </c>
      <c r="N124" s="6">
        <v>0.1</v>
      </c>
      <c r="O124" s="6">
        <v>0</v>
      </c>
    </row>
    <row r="125" spans="1:15" ht="14.25" customHeight="1">
      <c r="A125" s="6"/>
      <c r="B125" s="6">
        <v>2.25</v>
      </c>
      <c r="C125" s="42" t="s">
        <v>30</v>
      </c>
      <c r="D125" s="18" t="s">
        <v>31</v>
      </c>
      <c r="E125" s="6">
        <v>2.4</v>
      </c>
      <c r="F125" s="6">
        <v>0.6</v>
      </c>
      <c r="G125" s="6">
        <v>17.1</v>
      </c>
      <c r="H125" s="6">
        <v>84</v>
      </c>
      <c r="I125" s="6">
        <v>11.7</v>
      </c>
      <c r="J125" s="6">
        <v>10</v>
      </c>
      <c r="K125" s="6">
        <v>27</v>
      </c>
      <c r="L125" s="6">
        <v>0.6</v>
      </c>
      <c r="M125" s="6">
        <v>0.09</v>
      </c>
      <c r="N125" s="6">
        <v>0</v>
      </c>
      <c r="O125" s="6">
        <v>0</v>
      </c>
    </row>
    <row r="126" spans="1:15" ht="26.25" customHeight="1">
      <c r="A126" s="6"/>
      <c r="B126" s="6">
        <f>B120+B121+B122+B123+B124+B125</f>
        <v>66.17</v>
      </c>
      <c r="C126" s="53" t="s">
        <v>32</v>
      </c>
      <c r="D126" s="18"/>
      <c r="E126" s="23">
        <f aca="true" t="shared" si="21" ref="E126:O126">SUM(E121:E125)</f>
        <v>27.299999999999997</v>
      </c>
      <c r="F126" s="23">
        <f t="shared" si="21"/>
        <v>17.320000000000004</v>
      </c>
      <c r="G126" s="23">
        <f t="shared" si="21"/>
        <v>59.800000000000004</v>
      </c>
      <c r="H126" s="23">
        <f t="shared" si="21"/>
        <v>577</v>
      </c>
      <c r="I126" s="23">
        <f t="shared" si="21"/>
        <v>58.7</v>
      </c>
      <c r="J126" s="23">
        <f t="shared" si="21"/>
        <v>84</v>
      </c>
      <c r="K126" s="23">
        <f t="shared" si="21"/>
        <v>231</v>
      </c>
      <c r="L126" s="23">
        <f t="shared" si="21"/>
        <v>3.75</v>
      </c>
      <c r="M126" s="23">
        <f t="shared" si="21"/>
        <v>0.22</v>
      </c>
      <c r="N126" s="23">
        <f t="shared" si="21"/>
        <v>8.47</v>
      </c>
      <c r="O126" s="23">
        <f t="shared" si="21"/>
        <v>0.11</v>
      </c>
    </row>
    <row r="127" spans="1:15" ht="14.25" customHeight="1">
      <c r="A127" s="12"/>
      <c r="B127" s="12"/>
      <c r="C127" s="62" t="s">
        <v>33</v>
      </c>
      <c r="D127" s="1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s="59" customFormat="1" ht="28.5" customHeight="1">
      <c r="A128" s="6">
        <v>82</v>
      </c>
      <c r="B128" s="6">
        <v>19.58</v>
      </c>
      <c r="C128" s="38" t="s">
        <v>49</v>
      </c>
      <c r="D128" s="31" t="s">
        <v>50</v>
      </c>
      <c r="E128" s="6">
        <v>4.8</v>
      </c>
      <c r="F128" s="6">
        <v>3.6</v>
      </c>
      <c r="G128" s="6">
        <v>9.9</v>
      </c>
      <c r="H128" s="6">
        <v>100</v>
      </c>
      <c r="I128" s="6">
        <v>38</v>
      </c>
      <c r="J128" s="6">
        <v>25</v>
      </c>
      <c r="K128" s="6">
        <v>53</v>
      </c>
      <c r="L128" s="6">
        <v>1.12</v>
      </c>
      <c r="M128" s="6">
        <v>0.05</v>
      </c>
      <c r="N128" s="6">
        <v>10.04</v>
      </c>
      <c r="O128" s="6">
        <v>0.01</v>
      </c>
    </row>
    <row r="129" spans="1:15" ht="14.25" customHeight="1">
      <c r="A129" s="25">
        <v>284</v>
      </c>
      <c r="B129" s="25">
        <v>53.35</v>
      </c>
      <c r="C129" s="30" t="s">
        <v>116</v>
      </c>
      <c r="D129" s="27" t="s">
        <v>25</v>
      </c>
      <c r="E129" s="25">
        <v>13.7</v>
      </c>
      <c r="F129" s="25">
        <v>13.3</v>
      </c>
      <c r="G129" s="25">
        <v>22</v>
      </c>
      <c r="H129" s="25">
        <v>296</v>
      </c>
      <c r="I129" s="25">
        <v>21</v>
      </c>
      <c r="J129" s="25">
        <v>40</v>
      </c>
      <c r="K129" s="25">
        <v>104</v>
      </c>
      <c r="L129" s="25">
        <v>1.6</v>
      </c>
      <c r="M129" s="25">
        <v>0.18</v>
      </c>
      <c r="N129" s="25">
        <v>4.6</v>
      </c>
      <c r="O129" s="25">
        <v>0</v>
      </c>
    </row>
    <row r="130" spans="1:15" ht="28.5" customHeight="1">
      <c r="A130" s="6">
        <v>342</v>
      </c>
      <c r="B130" s="6">
        <v>5.05</v>
      </c>
      <c r="C130" s="63" t="s">
        <v>117</v>
      </c>
      <c r="D130" s="18" t="s">
        <v>25</v>
      </c>
      <c r="E130" s="6">
        <v>0.2</v>
      </c>
      <c r="F130" s="6">
        <v>0.2</v>
      </c>
      <c r="G130" s="6">
        <v>18.9</v>
      </c>
      <c r="H130" s="6">
        <v>79</v>
      </c>
      <c r="I130" s="6">
        <v>7</v>
      </c>
      <c r="J130" s="6">
        <v>4</v>
      </c>
      <c r="K130" s="6">
        <v>4</v>
      </c>
      <c r="L130" s="6">
        <v>0.93</v>
      </c>
      <c r="M130" s="6">
        <v>0.01</v>
      </c>
      <c r="N130" s="6">
        <v>4.09</v>
      </c>
      <c r="O130" s="6">
        <v>0</v>
      </c>
    </row>
    <row r="131" spans="1:15" ht="14.25" customHeight="1">
      <c r="A131" s="6"/>
      <c r="B131" s="6">
        <v>3.54</v>
      </c>
      <c r="C131" s="57" t="s">
        <v>41</v>
      </c>
      <c r="D131" s="18" t="s">
        <v>42</v>
      </c>
      <c r="E131" s="6">
        <v>4.5</v>
      </c>
      <c r="F131" s="33">
        <v>0.9</v>
      </c>
      <c r="G131" s="6">
        <v>30</v>
      </c>
      <c r="H131" s="6">
        <v>147</v>
      </c>
      <c r="I131" s="6">
        <v>32.7</v>
      </c>
      <c r="J131" s="6">
        <v>24</v>
      </c>
      <c r="K131" s="6">
        <v>72</v>
      </c>
      <c r="L131" s="6">
        <v>1.77</v>
      </c>
      <c r="M131" s="6">
        <v>0.19</v>
      </c>
      <c r="N131" s="6">
        <v>0</v>
      </c>
      <c r="O131" s="6">
        <v>0</v>
      </c>
    </row>
    <row r="132" spans="1:15" ht="14.25" customHeight="1" hidden="1">
      <c r="A132" s="6"/>
      <c r="B132" s="6">
        <f>SUM(B128:B131)</f>
        <v>81.52000000000001</v>
      </c>
      <c r="C132" s="53" t="s">
        <v>32</v>
      </c>
      <c r="D132" s="18"/>
      <c r="E132" s="23">
        <f aca="true" t="shared" si="22" ref="E132:O132">SUM(E128:E131)</f>
        <v>23.2</v>
      </c>
      <c r="F132" s="23">
        <f t="shared" si="22"/>
        <v>18</v>
      </c>
      <c r="G132" s="23">
        <f t="shared" si="22"/>
        <v>80.8</v>
      </c>
      <c r="H132" s="23">
        <f t="shared" si="22"/>
        <v>622</v>
      </c>
      <c r="I132" s="23">
        <f t="shared" si="22"/>
        <v>98.7</v>
      </c>
      <c r="J132" s="23">
        <f t="shared" si="22"/>
        <v>93</v>
      </c>
      <c r="K132" s="23">
        <f t="shared" si="22"/>
        <v>233</v>
      </c>
      <c r="L132" s="23">
        <f t="shared" si="22"/>
        <v>5.42</v>
      </c>
      <c r="M132" s="23">
        <f t="shared" si="22"/>
        <v>0.43</v>
      </c>
      <c r="N132" s="23">
        <f t="shared" si="22"/>
        <v>18.729999999999997</v>
      </c>
      <c r="O132" s="23">
        <f t="shared" si="22"/>
        <v>0.01</v>
      </c>
    </row>
    <row r="133" spans="1:15" ht="14.25" customHeight="1" hidden="1">
      <c r="A133" s="6"/>
      <c r="B133" s="6"/>
      <c r="C133" s="60" t="s">
        <v>43</v>
      </c>
      <c r="D133" s="18"/>
      <c r="E133" s="35">
        <f aca="true" t="shared" si="23" ref="E133:O133">E126+E132</f>
        <v>50.5</v>
      </c>
      <c r="F133" s="35">
        <f t="shared" si="23"/>
        <v>35.32000000000001</v>
      </c>
      <c r="G133" s="35">
        <f t="shared" si="23"/>
        <v>140.6</v>
      </c>
      <c r="H133" s="35">
        <f t="shared" si="23"/>
        <v>1199</v>
      </c>
      <c r="I133" s="35">
        <f t="shared" si="23"/>
        <v>157.4</v>
      </c>
      <c r="J133" s="35">
        <f t="shared" si="23"/>
        <v>177</v>
      </c>
      <c r="K133" s="35">
        <f t="shared" si="23"/>
        <v>464</v>
      </c>
      <c r="L133" s="35">
        <f t="shared" si="23"/>
        <v>9.17</v>
      </c>
      <c r="M133" s="35">
        <f t="shared" si="23"/>
        <v>0.65</v>
      </c>
      <c r="N133" s="35">
        <f t="shared" si="23"/>
        <v>27.199999999999996</v>
      </c>
      <c r="O133" s="35">
        <f t="shared" si="23"/>
        <v>0.12</v>
      </c>
    </row>
    <row r="134" spans="1:15" ht="14.25" customHeight="1" hidden="1">
      <c r="A134" s="12"/>
      <c r="B134" s="12"/>
      <c r="C134" s="11" t="s">
        <v>67</v>
      </c>
      <c r="D134" s="1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4.25" customHeight="1">
      <c r="A135" s="12"/>
      <c r="B135" s="12"/>
      <c r="C135" s="13" t="s">
        <v>20</v>
      </c>
      <c r="D135" s="1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4.25" customHeight="1">
      <c r="A136" s="6">
        <v>16</v>
      </c>
      <c r="B136" s="6">
        <v>8.02</v>
      </c>
      <c r="C136" s="16" t="s">
        <v>118</v>
      </c>
      <c r="D136" s="17" t="s">
        <v>115</v>
      </c>
      <c r="E136" s="6">
        <v>2.4</v>
      </c>
      <c r="F136" s="6">
        <v>4.4</v>
      </c>
      <c r="G136" s="6">
        <v>0.6</v>
      </c>
      <c r="H136" s="6">
        <v>52</v>
      </c>
      <c r="I136" s="6">
        <v>2</v>
      </c>
      <c r="J136" s="6">
        <v>3</v>
      </c>
      <c r="K136" s="6">
        <v>31</v>
      </c>
      <c r="L136" s="6">
        <v>0.17</v>
      </c>
      <c r="M136" s="6">
        <v>0.12</v>
      </c>
      <c r="N136" s="6">
        <v>0</v>
      </c>
      <c r="O136" s="6">
        <v>0</v>
      </c>
    </row>
    <row r="137" spans="1:15" ht="14.25" customHeight="1">
      <c r="A137" s="6" t="s">
        <v>119</v>
      </c>
      <c r="B137" s="6">
        <v>12.05</v>
      </c>
      <c r="C137" s="42" t="s">
        <v>120</v>
      </c>
      <c r="D137" s="18" t="s">
        <v>69</v>
      </c>
      <c r="E137" s="6">
        <v>6.2</v>
      </c>
      <c r="F137" s="6">
        <v>8.5</v>
      </c>
      <c r="G137" s="6">
        <v>31.6</v>
      </c>
      <c r="H137" s="6">
        <v>228</v>
      </c>
      <c r="I137" s="6">
        <v>170</v>
      </c>
      <c r="J137" s="6">
        <v>36</v>
      </c>
      <c r="K137" s="6">
        <v>169</v>
      </c>
      <c r="L137" s="6">
        <v>0.63</v>
      </c>
      <c r="M137" s="6">
        <v>0.11</v>
      </c>
      <c r="N137" s="6">
        <v>1.76</v>
      </c>
      <c r="O137" s="6">
        <v>0.05</v>
      </c>
    </row>
    <row r="138" spans="1:15" ht="14.25" customHeight="1">
      <c r="A138" s="6"/>
      <c r="B138" s="6">
        <v>25.53</v>
      </c>
      <c r="C138" s="38" t="s">
        <v>121</v>
      </c>
      <c r="D138" s="31" t="s">
        <v>37</v>
      </c>
      <c r="E138" s="6">
        <v>7.4</v>
      </c>
      <c r="F138" s="6">
        <v>3.9</v>
      </c>
      <c r="G138" s="6">
        <v>9.4</v>
      </c>
      <c r="H138" s="6">
        <v>102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</row>
    <row r="139" spans="1:15" ht="14.25" customHeight="1">
      <c r="A139" s="25">
        <v>338</v>
      </c>
      <c r="B139" s="25">
        <v>11.4</v>
      </c>
      <c r="C139" s="30" t="s">
        <v>71</v>
      </c>
      <c r="D139" s="27" t="s">
        <v>72</v>
      </c>
      <c r="E139" s="25">
        <v>0.5</v>
      </c>
      <c r="F139" s="25">
        <v>0.5</v>
      </c>
      <c r="G139" s="25">
        <v>11.7</v>
      </c>
      <c r="H139" s="25">
        <v>57</v>
      </c>
      <c r="I139" s="25">
        <v>19</v>
      </c>
      <c r="J139" s="25">
        <v>11</v>
      </c>
      <c r="K139" s="25">
        <v>14</v>
      </c>
      <c r="L139" s="25">
        <v>2.7</v>
      </c>
      <c r="M139" s="25">
        <v>0.04</v>
      </c>
      <c r="N139" s="25">
        <v>12</v>
      </c>
      <c r="O139" s="25">
        <v>0</v>
      </c>
    </row>
    <row r="140" spans="1:15" ht="14.25" customHeight="1">
      <c r="A140" s="25" t="s">
        <v>28</v>
      </c>
      <c r="B140" s="25">
        <v>5.4</v>
      </c>
      <c r="C140" s="37" t="s">
        <v>29</v>
      </c>
      <c r="D140" s="27" t="s">
        <v>25</v>
      </c>
      <c r="E140" s="25">
        <v>2.3</v>
      </c>
      <c r="F140" s="25">
        <v>1.8</v>
      </c>
      <c r="G140" s="25">
        <v>25</v>
      </c>
      <c r="H140" s="25">
        <v>125</v>
      </c>
      <c r="I140" s="25">
        <v>61</v>
      </c>
      <c r="J140" s="25">
        <v>7</v>
      </c>
      <c r="K140" s="25">
        <v>45</v>
      </c>
      <c r="L140" s="25">
        <v>0.1</v>
      </c>
      <c r="M140" s="25">
        <v>0.24</v>
      </c>
      <c r="N140" s="25">
        <v>0.65</v>
      </c>
      <c r="O140" s="25">
        <v>0.01</v>
      </c>
    </row>
    <row r="141" spans="1:15" ht="27" customHeight="1">
      <c r="A141" s="6"/>
      <c r="B141" s="6">
        <v>2.25</v>
      </c>
      <c r="C141" s="42" t="s">
        <v>30</v>
      </c>
      <c r="D141" s="18" t="s">
        <v>31</v>
      </c>
      <c r="E141" s="6">
        <v>2.4</v>
      </c>
      <c r="F141" s="6">
        <v>0.6</v>
      </c>
      <c r="G141" s="6">
        <v>17.1</v>
      </c>
      <c r="H141" s="6">
        <v>84</v>
      </c>
      <c r="I141" s="6">
        <v>11.7</v>
      </c>
      <c r="J141" s="6">
        <v>10</v>
      </c>
      <c r="K141" s="6">
        <v>27</v>
      </c>
      <c r="L141" s="6">
        <v>0.6</v>
      </c>
      <c r="M141" s="6">
        <v>0.09</v>
      </c>
      <c r="N141" s="6">
        <v>0</v>
      </c>
      <c r="O141" s="6">
        <v>0</v>
      </c>
    </row>
    <row r="142" spans="1:15" ht="13.5" customHeight="1">
      <c r="A142" s="6"/>
      <c r="B142" s="6">
        <f>SUM(B136:B141)</f>
        <v>64.65</v>
      </c>
      <c r="C142" s="53" t="s">
        <v>32</v>
      </c>
      <c r="D142" s="18"/>
      <c r="E142" s="23">
        <f aca="true" t="shared" si="24" ref="E142:O142">SUM(E136:E141)</f>
        <v>21.2</v>
      </c>
      <c r="F142" s="23">
        <f t="shared" si="24"/>
        <v>19.700000000000003</v>
      </c>
      <c r="G142" s="23">
        <f t="shared" si="24"/>
        <v>95.4</v>
      </c>
      <c r="H142" s="23">
        <f t="shared" si="24"/>
        <v>648</v>
      </c>
      <c r="I142" s="23">
        <f t="shared" si="24"/>
        <v>263.7</v>
      </c>
      <c r="J142" s="23">
        <f t="shared" si="24"/>
        <v>67</v>
      </c>
      <c r="K142" s="23">
        <f t="shared" si="24"/>
        <v>286</v>
      </c>
      <c r="L142" s="23">
        <f t="shared" si="24"/>
        <v>4.2</v>
      </c>
      <c r="M142" s="23">
        <f t="shared" si="24"/>
        <v>0.6</v>
      </c>
      <c r="N142" s="23">
        <f t="shared" si="24"/>
        <v>14.41</v>
      </c>
      <c r="O142" s="23">
        <f t="shared" si="24"/>
        <v>0.060000000000000005</v>
      </c>
    </row>
    <row r="143" spans="1:15" ht="14.25" customHeight="1">
      <c r="A143" s="12"/>
      <c r="B143" s="12"/>
      <c r="C143" s="62" t="s">
        <v>33</v>
      </c>
      <c r="D143" s="1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27" customHeight="1">
      <c r="A144" s="6" t="s">
        <v>122</v>
      </c>
      <c r="B144" s="6">
        <v>19.6</v>
      </c>
      <c r="C144" s="28" t="s">
        <v>123</v>
      </c>
      <c r="D144" s="17" t="s">
        <v>124</v>
      </c>
      <c r="E144" s="6">
        <v>11</v>
      </c>
      <c r="F144" s="6">
        <v>1.2</v>
      </c>
      <c r="G144" s="6">
        <v>16.7</v>
      </c>
      <c r="H144" s="6">
        <v>142</v>
      </c>
      <c r="I144" s="6">
        <v>12</v>
      </c>
      <c r="J144" s="6">
        <v>34</v>
      </c>
      <c r="K144" s="6">
        <v>56</v>
      </c>
      <c r="L144" s="6">
        <v>0.9</v>
      </c>
      <c r="M144" s="6">
        <v>0.04</v>
      </c>
      <c r="N144" s="6">
        <v>1.4</v>
      </c>
      <c r="O144" s="6">
        <v>0.02</v>
      </c>
    </row>
    <row r="145" spans="1:15" ht="14.25" customHeight="1">
      <c r="A145" s="25" t="s">
        <v>125</v>
      </c>
      <c r="B145" s="25">
        <v>35.71</v>
      </c>
      <c r="C145" s="30" t="s">
        <v>126</v>
      </c>
      <c r="D145" s="27" t="s">
        <v>127</v>
      </c>
      <c r="E145" s="25">
        <v>11.6</v>
      </c>
      <c r="F145" s="25">
        <v>11.4</v>
      </c>
      <c r="G145" s="25">
        <v>12.9</v>
      </c>
      <c r="H145" s="25">
        <v>205</v>
      </c>
      <c r="I145" s="25">
        <v>23</v>
      </c>
      <c r="J145" s="25">
        <v>12</v>
      </c>
      <c r="K145" s="25">
        <v>54</v>
      </c>
      <c r="L145" s="25">
        <v>0.6</v>
      </c>
      <c r="M145" s="25">
        <v>0.03</v>
      </c>
      <c r="N145" s="25">
        <v>3.5</v>
      </c>
      <c r="O145" s="25">
        <v>0.03</v>
      </c>
    </row>
    <row r="146" spans="1:15" ht="14.25" customHeight="1">
      <c r="A146" s="6">
        <v>312</v>
      </c>
      <c r="B146" s="6">
        <v>17.82</v>
      </c>
      <c r="C146" s="42" t="s">
        <v>94</v>
      </c>
      <c r="D146" s="18" t="s">
        <v>39</v>
      </c>
      <c r="E146" s="6">
        <v>3.1</v>
      </c>
      <c r="F146" s="6">
        <v>5.4</v>
      </c>
      <c r="G146" s="6">
        <v>12.1</v>
      </c>
      <c r="H146" s="6">
        <v>138</v>
      </c>
      <c r="I146" s="6">
        <v>37</v>
      </c>
      <c r="J146" s="6">
        <v>28</v>
      </c>
      <c r="K146" s="6">
        <v>82</v>
      </c>
      <c r="L146" s="6">
        <v>0.99</v>
      </c>
      <c r="M146" s="6">
        <v>0.14</v>
      </c>
      <c r="N146" s="6">
        <v>5.18</v>
      </c>
      <c r="O146" s="6">
        <v>0.03</v>
      </c>
    </row>
    <row r="147" spans="1:15" ht="14.25" customHeight="1">
      <c r="A147" s="6">
        <v>71</v>
      </c>
      <c r="B147" s="6">
        <v>2.52</v>
      </c>
      <c r="C147" s="16" t="s">
        <v>128</v>
      </c>
      <c r="D147" s="17" t="s">
        <v>115</v>
      </c>
      <c r="E147" s="6">
        <v>0.2</v>
      </c>
      <c r="F147" s="6">
        <v>0.04</v>
      </c>
      <c r="G147" s="6">
        <v>0.75</v>
      </c>
      <c r="H147" s="6">
        <v>5</v>
      </c>
      <c r="I147" s="6">
        <v>3</v>
      </c>
      <c r="J147" s="6">
        <v>4</v>
      </c>
      <c r="K147" s="6">
        <v>5.5</v>
      </c>
      <c r="L147" s="6">
        <v>0.18</v>
      </c>
      <c r="M147" s="6">
        <v>0.01</v>
      </c>
      <c r="N147" s="6">
        <v>5</v>
      </c>
      <c r="O147" s="6">
        <v>0</v>
      </c>
    </row>
    <row r="148" spans="1:15" ht="14.25" customHeight="1">
      <c r="A148" s="6">
        <v>376</v>
      </c>
      <c r="B148" s="6">
        <v>1.04</v>
      </c>
      <c r="C148" s="16" t="s">
        <v>40</v>
      </c>
      <c r="D148" s="31" t="s">
        <v>25</v>
      </c>
      <c r="E148" s="6">
        <v>0.2</v>
      </c>
      <c r="F148" s="6">
        <v>0.1</v>
      </c>
      <c r="G148" s="6">
        <v>10.1</v>
      </c>
      <c r="H148" s="6">
        <v>41</v>
      </c>
      <c r="I148" s="6">
        <v>5</v>
      </c>
      <c r="J148" s="6">
        <v>4</v>
      </c>
      <c r="K148" s="6">
        <v>8</v>
      </c>
      <c r="L148" s="6">
        <v>0.85</v>
      </c>
      <c r="M148" s="6">
        <v>0</v>
      </c>
      <c r="N148" s="6">
        <v>0.1</v>
      </c>
      <c r="O148" s="6">
        <v>0</v>
      </c>
    </row>
    <row r="149" spans="1:15" ht="14.25" customHeight="1">
      <c r="A149" s="6"/>
      <c r="B149" s="6">
        <v>3.54</v>
      </c>
      <c r="C149" s="57" t="s">
        <v>41</v>
      </c>
      <c r="D149" s="18" t="s">
        <v>42</v>
      </c>
      <c r="E149" s="6">
        <v>4.5</v>
      </c>
      <c r="F149" s="33">
        <v>0.9</v>
      </c>
      <c r="G149" s="6">
        <v>30</v>
      </c>
      <c r="H149" s="6">
        <v>147</v>
      </c>
      <c r="I149" s="6">
        <v>32.7</v>
      </c>
      <c r="J149" s="6">
        <v>24</v>
      </c>
      <c r="K149" s="6">
        <v>72</v>
      </c>
      <c r="L149" s="6">
        <v>1.77</v>
      </c>
      <c r="M149" s="6">
        <v>0.19</v>
      </c>
      <c r="N149" s="6">
        <v>0</v>
      </c>
      <c r="O149" s="6">
        <v>0</v>
      </c>
    </row>
    <row r="150" spans="1:15" ht="14.25" customHeight="1">
      <c r="A150" s="6"/>
      <c r="B150" s="6">
        <f>SUM(B144:B149)</f>
        <v>80.23</v>
      </c>
      <c r="C150" s="53" t="s">
        <v>32</v>
      </c>
      <c r="D150" s="18"/>
      <c r="E150" s="23">
        <f aca="true" t="shared" si="25" ref="E150:O150">SUM(E144:E149)</f>
        <v>30.6</v>
      </c>
      <c r="F150" s="23">
        <f t="shared" si="25"/>
        <v>19.04</v>
      </c>
      <c r="G150" s="23">
        <f t="shared" si="25"/>
        <v>82.55000000000001</v>
      </c>
      <c r="H150" s="23">
        <f t="shared" si="25"/>
        <v>678</v>
      </c>
      <c r="I150" s="23">
        <f t="shared" si="25"/>
        <v>112.7</v>
      </c>
      <c r="J150" s="23">
        <f t="shared" si="25"/>
        <v>106</v>
      </c>
      <c r="K150" s="23">
        <f t="shared" si="25"/>
        <v>277.5</v>
      </c>
      <c r="L150" s="23">
        <f t="shared" si="25"/>
        <v>5.290000000000001</v>
      </c>
      <c r="M150" s="23">
        <f t="shared" si="25"/>
        <v>0.41000000000000003</v>
      </c>
      <c r="N150" s="23">
        <f t="shared" si="25"/>
        <v>15.18</v>
      </c>
      <c r="O150" s="23">
        <f t="shared" si="25"/>
        <v>0.08</v>
      </c>
    </row>
    <row r="151" spans="1:15" ht="14.25" customHeight="1">
      <c r="A151" s="12"/>
      <c r="B151" s="12"/>
      <c r="C151" s="51" t="s">
        <v>43</v>
      </c>
      <c r="D151" s="14"/>
      <c r="E151" s="35">
        <f aca="true" t="shared" si="26" ref="E151:O151">SUM(E142+E150)</f>
        <v>51.8</v>
      </c>
      <c r="F151" s="35">
        <f t="shared" si="26"/>
        <v>38.74</v>
      </c>
      <c r="G151" s="35">
        <f t="shared" si="26"/>
        <v>177.95000000000002</v>
      </c>
      <c r="H151" s="35">
        <f t="shared" si="26"/>
        <v>1326</v>
      </c>
      <c r="I151" s="35">
        <f t="shared" si="26"/>
        <v>376.4</v>
      </c>
      <c r="J151" s="35">
        <f t="shared" si="26"/>
        <v>173</v>
      </c>
      <c r="K151" s="35">
        <f t="shared" si="26"/>
        <v>563.5</v>
      </c>
      <c r="L151" s="35">
        <f t="shared" si="26"/>
        <v>9.490000000000002</v>
      </c>
      <c r="M151" s="35">
        <f t="shared" si="26"/>
        <v>1.01</v>
      </c>
      <c r="N151" s="35">
        <f t="shared" si="26"/>
        <v>29.59</v>
      </c>
      <c r="O151" s="35">
        <f t="shared" si="26"/>
        <v>0.14</v>
      </c>
    </row>
    <row r="152" spans="1:15" ht="14.25" customHeight="1">
      <c r="A152" s="12"/>
      <c r="B152" s="12"/>
      <c r="C152" s="11" t="s">
        <v>80</v>
      </c>
      <c r="D152" s="1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4.25" customHeight="1">
      <c r="A153" s="12"/>
      <c r="B153" s="12"/>
      <c r="C153" s="13" t="s">
        <v>20</v>
      </c>
      <c r="D153" s="1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4.25" customHeight="1">
      <c r="A154" s="6">
        <v>260</v>
      </c>
      <c r="B154" s="6">
        <v>43.47</v>
      </c>
      <c r="C154" s="28" t="s">
        <v>36</v>
      </c>
      <c r="D154" s="18" t="s">
        <v>37</v>
      </c>
      <c r="E154" s="6">
        <v>9.6</v>
      </c>
      <c r="F154" s="6">
        <v>9.6</v>
      </c>
      <c r="G154" s="6">
        <v>3.5</v>
      </c>
      <c r="H154" s="6">
        <v>138</v>
      </c>
      <c r="I154" s="6">
        <v>16</v>
      </c>
      <c r="J154" s="6">
        <v>16</v>
      </c>
      <c r="K154" s="6">
        <v>118</v>
      </c>
      <c r="L154" s="6">
        <v>1.09</v>
      </c>
      <c r="M154" s="6">
        <v>0.05</v>
      </c>
      <c r="N154" s="6">
        <v>0.58</v>
      </c>
      <c r="O154" s="6">
        <v>0.01</v>
      </c>
    </row>
    <row r="155" spans="1:15" ht="14.25" customHeight="1">
      <c r="A155" s="6">
        <v>309</v>
      </c>
      <c r="B155" s="6">
        <v>6.77</v>
      </c>
      <c r="C155" s="20" t="s">
        <v>57</v>
      </c>
      <c r="D155" s="31" t="s">
        <v>39</v>
      </c>
      <c r="E155" s="6">
        <v>5.5</v>
      </c>
      <c r="F155" s="6">
        <v>4.9</v>
      </c>
      <c r="G155" s="6">
        <v>28</v>
      </c>
      <c r="H155" s="6">
        <v>186</v>
      </c>
      <c r="I155" s="6">
        <v>6</v>
      </c>
      <c r="J155" s="6">
        <v>8</v>
      </c>
      <c r="K155" s="6">
        <v>36</v>
      </c>
      <c r="L155" s="6">
        <v>0.77</v>
      </c>
      <c r="M155" s="6">
        <v>0.05</v>
      </c>
      <c r="N155" s="6">
        <v>0</v>
      </c>
      <c r="O155" s="6">
        <v>0.02</v>
      </c>
    </row>
    <row r="156" spans="1:15" ht="14.25" customHeight="1">
      <c r="A156" s="25">
        <v>338</v>
      </c>
      <c r="B156" s="25">
        <v>11.4</v>
      </c>
      <c r="C156" s="30" t="s">
        <v>71</v>
      </c>
      <c r="D156" s="27" t="s">
        <v>72</v>
      </c>
      <c r="E156" s="25">
        <v>0.5</v>
      </c>
      <c r="F156" s="25">
        <v>0.5</v>
      </c>
      <c r="G156" s="25">
        <v>11.7</v>
      </c>
      <c r="H156" s="25">
        <v>57</v>
      </c>
      <c r="I156" s="25">
        <v>19</v>
      </c>
      <c r="J156" s="25">
        <v>11</v>
      </c>
      <c r="K156" s="25">
        <v>14</v>
      </c>
      <c r="L156" s="25">
        <v>2.7</v>
      </c>
      <c r="M156" s="25">
        <v>0.04</v>
      </c>
      <c r="N156" s="25">
        <v>12</v>
      </c>
      <c r="O156" s="25">
        <v>0</v>
      </c>
    </row>
    <row r="157" spans="1:15" ht="15" customHeight="1">
      <c r="A157" s="25">
        <v>377</v>
      </c>
      <c r="B157" s="25">
        <v>2.12</v>
      </c>
      <c r="C157" s="37" t="s">
        <v>47</v>
      </c>
      <c r="D157" s="27" t="s">
        <v>48</v>
      </c>
      <c r="E157" s="25">
        <v>0.30000000000000004</v>
      </c>
      <c r="F157" s="25">
        <v>0.1</v>
      </c>
      <c r="G157" s="25">
        <v>10.3</v>
      </c>
      <c r="H157" s="25">
        <v>44</v>
      </c>
      <c r="I157" s="25">
        <v>8</v>
      </c>
      <c r="J157" s="25">
        <v>5</v>
      </c>
      <c r="K157" s="25">
        <v>10</v>
      </c>
      <c r="L157" s="25">
        <v>0.9</v>
      </c>
      <c r="M157" s="25">
        <v>0</v>
      </c>
      <c r="N157" s="25">
        <v>2.9</v>
      </c>
      <c r="O157" s="25">
        <v>0</v>
      </c>
    </row>
    <row r="158" spans="1:15" ht="15" customHeight="1">
      <c r="A158" s="6"/>
      <c r="B158" s="6">
        <v>2.25</v>
      </c>
      <c r="C158" s="42" t="s">
        <v>30</v>
      </c>
      <c r="D158" s="18" t="s">
        <v>31</v>
      </c>
      <c r="E158" s="6">
        <v>2.4</v>
      </c>
      <c r="F158" s="6">
        <v>0.6</v>
      </c>
      <c r="G158" s="6">
        <v>17.1</v>
      </c>
      <c r="H158" s="6">
        <v>84</v>
      </c>
      <c r="I158" s="6">
        <v>11.7</v>
      </c>
      <c r="J158" s="6">
        <v>10</v>
      </c>
      <c r="K158" s="6">
        <v>27</v>
      </c>
      <c r="L158" s="6">
        <v>0.6</v>
      </c>
      <c r="M158" s="6">
        <v>0.09</v>
      </c>
      <c r="N158" s="6">
        <v>0</v>
      </c>
      <c r="O158" s="6">
        <v>0</v>
      </c>
    </row>
    <row r="159" spans="1:15" s="29" customFormat="1" ht="14.25" customHeight="1">
      <c r="A159" s="6"/>
      <c r="B159" s="6">
        <f>SUM(B154:B158)</f>
        <v>66.00999999999999</v>
      </c>
      <c r="C159" s="53" t="s">
        <v>32</v>
      </c>
      <c r="D159" s="18"/>
      <c r="E159" s="23">
        <f aca="true" t="shared" si="27" ref="E159:O159">SUM(E154:E158)</f>
        <v>18.3</v>
      </c>
      <c r="F159" s="23">
        <f t="shared" si="27"/>
        <v>15.7</v>
      </c>
      <c r="G159" s="23">
        <f t="shared" si="27"/>
        <v>70.6</v>
      </c>
      <c r="H159" s="23">
        <f t="shared" si="27"/>
        <v>509</v>
      </c>
      <c r="I159" s="23">
        <f t="shared" si="27"/>
        <v>60.7</v>
      </c>
      <c r="J159" s="23">
        <f t="shared" si="27"/>
        <v>50</v>
      </c>
      <c r="K159" s="23">
        <f t="shared" si="27"/>
        <v>205</v>
      </c>
      <c r="L159" s="23">
        <f t="shared" si="27"/>
        <v>6.0600000000000005</v>
      </c>
      <c r="M159" s="23">
        <f t="shared" si="27"/>
        <v>0.23</v>
      </c>
      <c r="N159" s="23">
        <f t="shared" si="27"/>
        <v>15.48</v>
      </c>
      <c r="O159" s="23">
        <f t="shared" si="27"/>
        <v>0.03</v>
      </c>
    </row>
    <row r="160" spans="1:15" s="29" customFormat="1" ht="14.25" customHeight="1">
      <c r="A160" s="12"/>
      <c r="B160" s="12"/>
      <c r="C160" s="62" t="s">
        <v>33</v>
      </c>
      <c r="D160" s="1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2.75" customHeight="1">
      <c r="A161" s="25">
        <v>88</v>
      </c>
      <c r="B161" s="25">
        <v>18.83</v>
      </c>
      <c r="C161" s="45" t="s">
        <v>74</v>
      </c>
      <c r="D161" s="27" t="s">
        <v>63</v>
      </c>
      <c r="E161" s="6">
        <v>4.65</v>
      </c>
      <c r="F161" s="6">
        <v>3</v>
      </c>
      <c r="G161" s="6">
        <v>7.7</v>
      </c>
      <c r="H161" s="6">
        <v>81</v>
      </c>
      <c r="I161" s="6">
        <v>34</v>
      </c>
      <c r="J161" s="6">
        <v>22</v>
      </c>
      <c r="K161" s="6">
        <v>47</v>
      </c>
      <c r="L161" s="6">
        <v>0.76</v>
      </c>
      <c r="M161" s="6">
        <v>0.06</v>
      </c>
      <c r="N161" s="6">
        <v>18.36</v>
      </c>
      <c r="O161" s="6">
        <v>0</v>
      </c>
    </row>
    <row r="162" spans="1:15" ht="27" customHeight="1">
      <c r="A162" s="25" t="s">
        <v>64</v>
      </c>
      <c r="B162" s="25">
        <v>48.07</v>
      </c>
      <c r="C162" s="30" t="s">
        <v>65</v>
      </c>
      <c r="D162" s="27" t="s">
        <v>66</v>
      </c>
      <c r="E162" s="25">
        <v>17.1</v>
      </c>
      <c r="F162" s="25">
        <v>10</v>
      </c>
      <c r="G162" s="25">
        <v>4.4</v>
      </c>
      <c r="H162" s="25">
        <v>179</v>
      </c>
      <c r="I162" s="25">
        <v>15</v>
      </c>
      <c r="J162" s="25">
        <v>21</v>
      </c>
      <c r="K162" s="25">
        <v>141</v>
      </c>
      <c r="L162" s="25">
        <v>0.7</v>
      </c>
      <c r="M162" s="25">
        <v>0.23</v>
      </c>
      <c r="N162" s="25">
        <v>0.56</v>
      </c>
      <c r="O162" s="25">
        <v>0.02</v>
      </c>
    </row>
    <row r="163" spans="1:15" ht="14.25" customHeight="1">
      <c r="A163" s="25">
        <v>304</v>
      </c>
      <c r="B163" s="25">
        <v>9.3</v>
      </c>
      <c r="C163" s="30" t="s">
        <v>53</v>
      </c>
      <c r="D163" s="27" t="s">
        <v>39</v>
      </c>
      <c r="E163" s="25">
        <v>3.7</v>
      </c>
      <c r="F163" s="25">
        <v>6.3</v>
      </c>
      <c r="G163" s="25">
        <v>28.5</v>
      </c>
      <c r="H163" s="25">
        <v>216</v>
      </c>
      <c r="I163" s="25">
        <v>1</v>
      </c>
      <c r="J163" s="25">
        <v>19</v>
      </c>
      <c r="K163" s="25">
        <v>62</v>
      </c>
      <c r="L163" s="25">
        <v>0.52</v>
      </c>
      <c r="M163" s="25">
        <v>0.03</v>
      </c>
      <c r="N163" s="25">
        <v>0</v>
      </c>
      <c r="O163" s="25">
        <v>0.03</v>
      </c>
    </row>
    <row r="164" spans="1:15" ht="14.25" customHeight="1">
      <c r="A164" s="6">
        <v>349</v>
      </c>
      <c r="B164" s="6">
        <v>6.78</v>
      </c>
      <c r="C164" s="38" t="s">
        <v>79</v>
      </c>
      <c r="D164" s="31" t="s">
        <v>25</v>
      </c>
      <c r="E164" s="6">
        <v>0.6000000000000001</v>
      </c>
      <c r="F164" s="6">
        <v>0</v>
      </c>
      <c r="G164" s="6">
        <v>20.9</v>
      </c>
      <c r="H164" s="6">
        <v>83</v>
      </c>
      <c r="I164" s="6">
        <v>23</v>
      </c>
      <c r="J164" s="6">
        <v>18</v>
      </c>
      <c r="K164" s="6">
        <v>38</v>
      </c>
      <c r="L164" s="6">
        <v>0.6000000000000001</v>
      </c>
      <c r="M164" s="6">
        <v>0.01</v>
      </c>
      <c r="N164" s="6">
        <v>1.09</v>
      </c>
      <c r="O164" s="6">
        <v>0.2</v>
      </c>
    </row>
    <row r="165" spans="1:15" ht="14.25" customHeight="1">
      <c r="A165" s="6"/>
      <c r="B165" s="6">
        <v>3.54</v>
      </c>
      <c r="C165" s="57" t="s">
        <v>41</v>
      </c>
      <c r="D165" s="18" t="s">
        <v>42</v>
      </c>
      <c r="E165" s="6">
        <v>4.5</v>
      </c>
      <c r="F165" s="33">
        <v>0.9</v>
      </c>
      <c r="G165" s="6">
        <v>30</v>
      </c>
      <c r="H165" s="6">
        <v>147</v>
      </c>
      <c r="I165" s="6">
        <v>32.7</v>
      </c>
      <c r="J165" s="6">
        <v>24</v>
      </c>
      <c r="K165" s="6">
        <v>72</v>
      </c>
      <c r="L165" s="6">
        <v>1.77</v>
      </c>
      <c r="M165" s="6">
        <v>0.19</v>
      </c>
      <c r="N165" s="6">
        <v>0</v>
      </c>
      <c r="O165" s="6">
        <v>0</v>
      </c>
    </row>
    <row r="166" spans="1:15" ht="14.25" customHeight="1">
      <c r="A166" s="6"/>
      <c r="B166" s="40">
        <f>SUM(B161:B165)</f>
        <v>86.52000000000001</v>
      </c>
      <c r="C166" s="53" t="s">
        <v>32</v>
      </c>
      <c r="D166" s="18"/>
      <c r="E166" s="23">
        <f aca="true" t="shared" si="28" ref="E166:O166">SUM(E161:E165)</f>
        <v>30.55</v>
      </c>
      <c r="F166" s="23">
        <f t="shared" si="28"/>
        <v>20.2</v>
      </c>
      <c r="G166" s="23">
        <f t="shared" si="28"/>
        <v>91.5</v>
      </c>
      <c r="H166" s="23">
        <f t="shared" si="28"/>
        <v>706</v>
      </c>
      <c r="I166" s="23">
        <f t="shared" si="28"/>
        <v>105.7</v>
      </c>
      <c r="J166" s="23">
        <f t="shared" si="28"/>
        <v>104</v>
      </c>
      <c r="K166" s="23">
        <f t="shared" si="28"/>
        <v>360</v>
      </c>
      <c r="L166" s="23">
        <f t="shared" si="28"/>
        <v>4.35</v>
      </c>
      <c r="M166" s="23">
        <f t="shared" si="28"/>
        <v>0.52</v>
      </c>
      <c r="N166" s="23">
        <f t="shared" si="28"/>
        <v>20.009999999999998</v>
      </c>
      <c r="O166" s="23">
        <f t="shared" si="28"/>
        <v>0.25</v>
      </c>
    </row>
    <row r="167" spans="1:15" ht="14.25" customHeight="1">
      <c r="A167" s="12"/>
      <c r="B167" s="12"/>
      <c r="C167" s="51" t="s">
        <v>43</v>
      </c>
      <c r="D167" s="14"/>
      <c r="E167" s="35">
        <f aca="true" t="shared" si="29" ref="E167:O167">SUM(E159+E166)</f>
        <v>48.85</v>
      </c>
      <c r="F167" s="35">
        <f t="shared" si="29"/>
        <v>35.9</v>
      </c>
      <c r="G167" s="35">
        <f t="shared" si="29"/>
        <v>162.1</v>
      </c>
      <c r="H167" s="35">
        <f t="shared" si="29"/>
        <v>1215</v>
      </c>
      <c r="I167" s="35">
        <f t="shared" si="29"/>
        <v>166.4</v>
      </c>
      <c r="J167" s="35">
        <f t="shared" si="29"/>
        <v>154</v>
      </c>
      <c r="K167" s="35">
        <f t="shared" si="29"/>
        <v>565</v>
      </c>
      <c r="L167" s="35">
        <f t="shared" si="29"/>
        <v>10.41</v>
      </c>
      <c r="M167" s="35">
        <f t="shared" si="29"/>
        <v>0.75</v>
      </c>
      <c r="N167" s="35">
        <f t="shared" si="29"/>
        <v>35.489999999999995</v>
      </c>
      <c r="O167" s="35">
        <f t="shared" si="29"/>
        <v>0.28</v>
      </c>
    </row>
    <row r="168" spans="1:15" ht="14.25" customHeight="1">
      <c r="A168" s="12"/>
      <c r="B168" s="12"/>
      <c r="C168" s="64" t="s">
        <v>130</v>
      </c>
      <c r="D168" s="1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4.25" customHeight="1">
      <c r="A169" s="12"/>
      <c r="B169" s="12"/>
      <c r="C169" s="47" t="s">
        <v>19</v>
      </c>
      <c r="D169" s="1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4.25" customHeight="1">
      <c r="A170" s="12"/>
      <c r="B170" s="12"/>
      <c r="C170" s="13" t="s">
        <v>20</v>
      </c>
      <c r="D170" s="1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4.25" customHeight="1">
      <c r="A171" s="6">
        <v>14</v>
      </c>
      <c r="B171" s="6">
        <v>5.81</v>
      </c>
      <c r="C171" s="20" t="s">
        <v>23</v>
      </c>
      <c r="D171" s="31" t="s">
        <v>22</v>
      </c>
      <c r="E171" s="6">
        <v>0.1</v>
      </c>
      <c r="F171" s="6">
        <v>7.3</v>
      </c>
      <c r="G171" s="6">
        <v>0.1</v>
      </c>
      <c r="H171" s="6">
        <v>66</v>
      </c>
      <c r="I171" s="6">
        <v>2</v>
      </c>
      <c r="J171" s="6">
        <v>0</v>
      </c>
      <c r="K171" s="6">
        <v>3</v>
      </c>
      <c r="L171" s="6">
        <v>0.02</v>
      </c>
      <c r="M171" s="6">
        <v>0</v>
      </c>
      <c r="N171" s="6">
        <v>0</v>
      </c>
      <c r="O171" s="6">
        <v>0.04</v>
      </c>
    </row>
    <row r="172" spans="1:15" ht="14.25" customHeight="1">
      <c r="A172" s="25">
        <v>211</v>
      </c>
      <c r="B172" s="25">
        <v>42.49</v>
      </c>
      <c r="C172" s="45" t="s">
        <v>131</v>
      </c>
      <c r="D172" s="27" t="s">
        <v>25</v>
      </c>
      <c r="E172" s="6">
        <v>25</v>
      </c>
      <c r="F172" s="6">
        <v>28.5</v>
      </c>
      <c r="G172" s="6">
        <v>4.3</v>
      </c>
      <c r="H172" s="6">
        <v>341</v>
      </c>
      <c r="I172" s="6">
        <v>412</v>
      </c>
      <c r="J172" s="6">
        <v>36</v>
      </c>
      <c r="K172" s="6">
        <v>460</v>
      </c>
      <c r="L172" s="6">
        <v>3.6</v>
      </c>
      <c r="M172" s="6">
        <v>0.12</v>
      </c>
      <c r="N172" s="6">
        <v>0.57</v>
      </c>
      <c r="O172" s="6">
        <v>0.43</v>
      </c>
    </row>
    <row r="173" spans="1:15" ht="14.25" customHeight="1">
      <c r="A173" s="6">
        <v>71</v>
      </c>
      <c r="B173" s="6">
        <v>6.3</v>
      </c>
      <c r="C173" s="16" t="s">
        <v>26</v>
      </c>
      <c r="D173" s="27" t="s">
        <v>132</v>
      </c>
      <c r="E173" s="6">
        <v>0.55</v>
      </c>
      <c r="F173" s="6">
        <v>0.1</v>
      </c>
      <c r="G173" s="6">
        <v>1.95</v>
      </c>
      <c r="H173" s="6">
        <v>12</v>
      </c>
      <c r="I173" s="6">
        <v>7</v>
      </c>
      <c r="J173" s="6">
        <v>10</v>
      </c>
      <c r="K173" s="6">
        <v>13</v>
      </c>
      <c r="L173" s="6">
        <v>0.5</v>
      </c>
      <c r="M173" s="6">
        <v>0.03</v>
      </c>
      <c r="N173" s="6">
        <v>12.5</v>
      </c>
      <c r="O173" s="6">
        <v>0</v>
      </c>
    </row>
    <row r="174" spans="1:15" ht="29.25" customHeight="1">
      <c r="A174" s="25">
        <v>382</v>
      </c>
      <c r="B174" s="25">
        <v>9.04</v>
      </c>
      <c r="C174" s="30" t="s">
        <v>73</v>
      </c>
      <c r="D174" s="27" t="s">
        <v>25</v>
      </c>
      <c r="E174" s="6">
        <v>3.9</v>
      </c>
      <c r="F174" s="6">
        <v>3.8</v>
      </c>
      <c r="G174" s="6">
        <v>24.1</v>
      </c>
      <c r="H174" s="6">
        <v>143</v>
      </c>
      <c r="I174" s="6">
        <v>126</v>
      </c>
      <c r="J174" s="6">
        <v>31</v>
      </c>
      <c r="K174" s="6">
        <v>116</v>
      </c>
      <c r="L174" s="6">
        <v>1.03</v>
      </c>
      <c r="M174" s="6">
        <v>0.05</v>
      </c>
      <c r="N174" s="6">
        <v>1.3</v>
      </c>
      <c r="O174" s="6">
        <v>0.02</v>
      </c>
    </row>
    <row r="175" spans="1:15" s="29" customFormat="1" ht="14.25" customHeight="1">
      <c r="A175" s="25"/>
      <c r="B175" s="25">
        <v>2.25</v>
      </c>
      <c r="C175" s="37" t="s">
        <v>30</v>
      </c>
      <c r="D175" s="27" t="s">
        <v>31</v>
      </c>
      <c r="E175" s="6">
        <v>2.4</v>
      </c>
      <c r="F175" s="6">
        <v>0.6</v>
      </c>
      <c r="G175" s="6">
        <v>17.1</v>
      </c>
      <c r="H175" s="6">
        <v>84</v>
      </c>
      <c r="I175" s="6">
        <v>11.7</v>
      </c>
      <c r="J175" s="6">
        <v>10</v>
      </c>
      <c r="K175" s="6">
        <v>27</v>
      </c>
      <c r="L175" s="6">
        <v>0.6</v>
      </c>
      <c r="M175" s="6">
        <v>0.09</v>
      </c>
      <c r="N175" s="6">
        <v>0</v>
      </c>
      <c r="O175" s="6">
        <v>0</v>
      </c>
    </row>
    <row r="176" spans="1:15" s="29" customFormat="1" ht="14.25" customHeight="1">
      <c r="A176" s="25"/>
      <c r="B176" s="25">
        <f>SUM(B171:B175)</f>
        <v>65.89</v>
      </c>
      <c r="C176" s="65" t="s">
        <v>32</v>
      </c>
      <c r="D176" s="27"/>
      <c r="E176" s="23">
        <f aca="true" t="shared" si="30" ref="E176:O176">SUM(E171:E175)</f>
        <v>31.95</v>
      </c>
      <c r="F176" s="23">
        <f t="shared" si="30"/>
        <v>40.3</v>
      </c>
      <c r="G176" s="23">
        <f t="shared" si="30"/>
        <v>47.550000000000004</v>
      </c>
      <c r="H176" s="23">
        <f t="shared" si="30"/>
        <v>646</v>
      </c>
      <c r="I176" s="23">
        <f t="shared" si="30"/>
        <v>558.7</v>
      </c>
      <c r="J176" s="23">
        <f t="shared" si="30"/>
        <v>87</v>
      </c>
      <c r="K176" s="23">
        <f t="shared" si="30"/>
        <v>619</v>
      </c>
      <c r="L176" s="23">
        <f t="shared" si="30"/>
        <v>5.75</v>
      </c>
      <c r="M176" s="23">
        <f t="shared" si="30"/>
        <v>0.29000000000000004</v>
      </c>
      <c r="N176" s="23">
        <f t="shared" si="30"/>
        <v>14.370000000000001</v>
      </c>
      <c r="O176" s="23">
        <f t="shared" si="30"/>
        <v>0.49</v>
      </c>
    </row>
    <row r="177" spans="1:15" ht="14.25" customHeight="1">
      <c r="A177" s="66"/>
      <c r="B177" s="66"/>
      <c r="C177" s="67" t="s">
        <v>33</v>
      </c>
      <c r="D177" s="68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26.25" customHeight="1">
      <c r="A178" s="25">
        <v>101</v>
      </c>
      <c r="B178" s="25">
        <v>17.87</v>
      </c>
      <c r="C178" s="26" t="s">
        <v>133</v>
      </c>
      <c r="D178" s="27" t="s">
        <v>134</v>
      </c>
      <c r="E178" s="25">
        <v>5.4</v>
      </c>
      <c r="F178" s="25">
        <v>6.7</v>
      </c>
      <c r="G178" s="25">
        <v>17.4</v>
      </c>
      <c r="H178" s="25">
        <v>155</v>
      </c>
      <c r="I178" s="25">
        <v>14</v>
      </c>
      <c r="J178" s="25">
        <v>25</v>
      </c>
      <c r="K178" s="25">
        <v>64</v>
      </c>
      <c r="L178" s="25">
        <v>0.88</v>
      </c>
      <c r="M178" s="25">
        <v>0.09</v>
      </c>
      <c r="N178" s="25">
        <v>8.25</v>
      </c>
      <c r="O178" s="25">
        <v>0</v>
      </c>
    </row>
    <row r="179" spans="1:15" ht="14.25" customHeight="1">
      <c r="A179" s="6">
        <v>260</v>
      </c>
      <c r="B179" s="6">
        <v>43.47</v>
      </c>
      <c r="C179" s="28" t="s">
        <v>36</v>
      </c>
      <c r="D179" s="18" t="s">
        <v>37</v>
      </c>
      <c r="E179" s="6">
        <v>9.6</v>
      </c>
      <c r="F179" s="6">
        <v>9.6</v>
      </c>
      <c r="G179" s="6">
        <v>3.5</v>
      </c>
      <c r="H179" s="6">
        <v>138</v>
      </c>
      <c r="I179" s="6">
        <v>16</v>
      </c>
      <c r="J179" s="6">
        <v>16</v>
      </c>
      <c r="K179" s="6">
        <v>118</v>
      </c>
      <c r="L179" s="6">
        <v>1.09</v>
      </c>
      <c r="M179" s="6">
        <v>0.05</v>
      </c>
      <c r="N179" s="6">
        <v>0.58</v>
      </c>
      <c r="O179" s="6">
        <v>0.01</v>
      </c>
    </row>
    <row r="180" spans="1:15" ht="14.25" customHeight="1">
      <c r="A180" s="25">
        <v>302</v>
      </c>
      <c r="B180" s="25">
        <v>11.73</v>
      </c>
      <c r="C180" s="30" t="s">
        <v>38</v>
      </c>
      <c r="D180" s="27" t="s">
        <v>39</v>
      </c>
      <c r="E180" s="25">
        <v>8.5</v>
      </c>
      <c r="F180" s="25">
        <v>7.3</v>
      </c>
      <c r="G180" s="25">
        <v>36.6</v>
      </c>
      <c r="H180" s="25">
        <v>251</v>
      </c>
      <c r="I180" s="25">
        <v>15</v>
      </c>
      <c r="J180" s="25">
        <v>133</v>
      </c>
      <c r="K180" s="25">
        <v>201</v>
      </c>
      <c r="L180" s="25">
        <v>4.5</v>
      </c>
      <c r="M180" s="25">
        <v>0.21</v>
      </c>
      <c r="N180" s="25">
        <v>0</v>
      </c>
      <c r="O180" s="25">
        <v>0.03</v>
      </c>
    </row>
    <row r="181" spans="1:15" ht="14.25" customHeight="1">
      <c r="A181" s="6">
        <v>342</v>
      </c>
      <c r="B181" s="6">
        <v>5.05</v>
      </c>
      <c r="C181" s="63" t="s">
        <v>117</v>
      </c>
      <c r="D181" s="18" t="s">
        <v>25</v>
      </c>
      <c r="E181" s="6">
        <v>0.2</v>
      </c>
      <c r="F181" s="6">
        <v>0.2</v>
      </c>
      <c r="G181" s="6">
        <v>18.9</v>
      </c>
      <c r="H181" s="6">
        <v>79</v>
      </c>
      <c r="I181" s="6">
        <v>7</v>
      </c>
      <c r="J181" s="6">
        <v>4</v>
      </c>
      <c r="K181" s="6">
        <v>4</v>
      </c>
      <c r="L181" s="6">
        <v>0.93</v>
      </c>
      <c r="M181" s="6">
        <v>0.01</v>
      </c>
      <c r="N181" s="6">
        <v>4.09</v>
      </c>
      <c r="O181" s="6">
        <v>0</v>
      </c>
    </row>
    <row r="182" spans="1:15" ht="14.25" customHeight="1">
      <c r="A182" s="6"/>
      <c r="B182" s="6">
        <v>3.54</v>
      </c>
      <c r="C182" s="57" t="s">
        <v>41</v>
      </c>
      <c r="D182" s="18" t="s">
        <v>42</v>
      </c>
      <c r="E182" s="6">
        <v>4.5</v>
      </c>
      <c r="F182" s="33">
        <v>0.9</v>
      </c>
      <c r="G182" s="6">
        <v>30</v>
      </c>
      <c r="H182" s="6">
        <v>147</v>
      </c>
      <c r="I182" s="6">
        <v>32.7</v>
      </c>
      <c r="J182" s="6">
        <v>24</v>
      </c>
      <c r="K182" s="6">
        <v>72</v>
      </c>
      <c r="L182" s="6">
        <v>1.77</v>
      </c>
      <c r="M182" s="6">
        <v>0.19</v>
      </c>
      <c r="N182" s="6">
        <v>0</v>
      </c>
      <c r="O182" s="6">
        <v>0</v>
      </c>
    </row>
    <row r="183" spans="1:15" ht="14.25" customHeight="1">
      <c r="A183" s="12"/>
      <c r="B183" s="6">
        <f>SUM(B178:B182)</f>
        <v>81.66000000000001</v>
      </c>
      <c r="C183" s="53" t="s">
        <v>32</v>
      </c>
      <c r="D183" s="14"/>
      <c r="E183" s="23">
        <f aca="true" t="shared" si="31" ref="E183:O183">SUM(E178:E182)</f>
        <v>28.2</v>
      </c>
      <c r="F183" s="23">
        <f t="shared" si="31"/>
        <v>24.7</v>
      </c>
      <c r="G183" s="23">
        <f t="shared" si="31"/>
        <v>106.4</v>
      </c>
      <c r="H183" s="23">
        <f t="shared" si="31"/>
        <v>770</v>
      </c>
      <c r="I183" s="23">
        <f t="shared" si="31"/>
        <v>84.7</v>
      </c>
      <c r="J183" s="23">
        <f t="shared" si="31"/>
        <v>202</v>
      </c>
      <c r="K183" s="23">
        <f t="shared" si="31"/>
        <v>459</v>
      </c>
      <c r="L183" s="23">
        <f t="shared" si="31"/>
        <v>9.17</v>
      </c>
      <c r="M183" s="23">
        <f t="shared" si="31"/>
        <v>0.55</v>
      </c>
      <c r="N183" s="23">
        <f t="shared" si="31"/>
        <v>12.92</v>
      </c>
      <c r="O183" s="23">
        <f t="shared" si="31"/>
        <v>0.04</v>
      </c>
    </row>
    <row r="184" spans="1:15" ht="14.25" customHeight="1">
      <c r="A184" s="12"/>
      <c r="B184" s="12"/>
      <c r="C184" s="69" t="s">
        <v>43</v>
      </c>
      <c r="D184" s="18"/>
      <c r="E184" s="70">
        <f aca="true" t="shared" si="32" ref="E184:O184">E176+E183</f>
        <v>60.15</v>
      </c>
      <c r="F184" s="70">
        <f t="shared" si="32"/>
        <v>65</v>
      </c>
      <c r="G184" s="70">
        <f t="shared" si="32"/>
        <v>153.95000000000002</v>
      </c>
      <c r="H184" s="70">
        <f t="shared" si="32"/>
        <v>1416</v>
      </c>
      <c r="I184" s="70">
        <f t="shared" si="32"/>
        <v>643.4000000000001</v>
      </c>
      <c r="J184" s="70">
        <f t="shared" si="32"/>
        <v>289</v>
      </c>
      <c r="K184" s="70">
        <f t="shared" si="32"/>
        <v>1078</v>
      </c>
      <c r="L184" s="70">
        <f t="shared" si="32"/>
        <v>14.92</v>
      </c>
      <c r="M184" s="70">
        <f t="shared" si="32"/>
        <v>0.8400000000000001</v>
      </c>
      <c r="N184" s="70">
        <f t="shared" si="32"/>
        <v>27.29</v>
      </c>
      <c r="O184" s="70">
        <f t="shared" si="32"/>
        <v>0.53</v>
      </c>
    </row>
    <row r="185" spans="1:15" ht="14.25" customHeight="1">
      <c r="A185" s="12"/>
      <c r="B185" s="12"/>
      <c r="C185" s="47" t="s">
        <v>44</v>
      </c>
      <c r="D185" s="1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4.25" customHeight="1">
      <c r="A186" s="12"/>
      <c r="B186" s="12"/>
      <c r="C186" s="13" t="s">
        <v>20</v>
      </c>
      <c r="D186" s="1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4.25" customHeight="1">
      <c r="A187" s="6">
        <v>14</v>
      </c>
      <c r="B187" s="6">
        <v>5.81</v>
      </c>
      <c r="C187" s="20" t="s">
        <v>23</v>
      </c>
      <c r="D187" s="31" t="s">
        <v>22</v>
      </c>
      <c r="E187" s="6">
        <v>0.1</v>
      </c>
      <c r="F187" s="6">
        <v>7.3</v>
      </c>
      <c r="G187" s="6">
        <v>0.1</v>
      </c>
      <c r="H187" s="6">
        <v>66</v>
      </c>
      <c r="I187" s="6">
        <v>2</v>
      </c>
      <c r="J187" s="6">
        <v>0</v>
      </c>
      <c r="K187" s="6">
        <v>3</v>
      </c>
      <c r="L187" s="6">
        <v>0.02</v>
      </c>
      <c r="M187" s="6">
        <v>0</v>
      </c>
      <c r="N187" s="6">
        <v>0</v>
      </c>
      <c r="O187" s="6">
        <v>0.04</v>
      </c>
    </row>
    <row r="188" spans="1:15" ht="14.25" customHeight="1">
      <c r="A188" s="6">
        <v>15</v>
      </c>
      <c r="B188" s="6">
        <v>5.39</v>
      </c>
      <c r="C188" s="16" t="s">
        <v>21</v>
      </c>
      <c r="D188" s="17" t="s">
        <v>22</v>
      </c>
      <c r="E188" s="6">
        <v>2.3</v>
      </c>
      <c r="F188" s="6">
        <v>3</v>
      </c>
      <c r="G188" s="6">
        <v>0</v>
      </c>
      <c r="H188" s="6">
        <v>36</v>
      </c>
      <c r="I188" s="6">
        <v>88</v>
      </c>
      <c r="J188" s="6">
        <v>3.5</v>
      </c>
      <c r="K188" s="6">
        <v>50</v>
      </c>
      <c r="L188" s="6">
        <v>0.1</v>
      </c>
      <c r="M188" s="6">
        <v>0</v>
      </c>
      <c r="N188" s="6">
        <v>0.07</v>
      </c>
      <c r="O188" s="6">
        <v>0.03</v>
      </c>
    </row>
    <row r="189" spans="1:15" ht="14.25" customHeight="1">
      <c r="A189" s="6">
        <v>182</v>
      </c>
      <c r="B189" s="6">
        <v>10.93</v>
      </c>
      <c r="C189" s="42" t="s">
        <v>135</v>
      </c>
      <c r="D189" s="18" t="s">
        <v>69</v>
      </c>
      <c r="E189" s="6">
        <v>6.5</v>
      </c>
      <c r="F189" s="6">
        <v>8.4</v>
      </c>
      <c r="G189" s="6">
        <v>28</v>
      </c>
      <c r="H189" s="6">
        <v>215</v>
      </c>
      <c r="I189" s="6">
        <v>159</v>
      </c>
      <c r="J189" s="6">
        <v>39</v>
      </c>
      <c r="K189" s="6">
        <v>269</v>
      </c>
      <c r="L189" s="6">
        <v>0.82</v>
      </c>
      <c r="M189" s="6">
        <v>0.14</v>
      </c>
      <c r="N189" s="6">
        <v>1.61</v>
      </c>
      <c r="O189" s="6">
        <v>0.04</v>
      </c>
    </row>
    <row r="190" spans="1:15" ht="14.25" customHeight="1">
      <c r="A190" s="25"/>
      <c r="B190" s="25">
        <v>25.95</v>
      </c>
      <c r="C190" s="37" t="s">
        <v>136</v>
      </c>
      <c r="D190" s="27" t="s">
        <v>137</v>
      </c>
      <c r="E190" s="6">
        <v>4.2</v>
      </c>
      <c r="F190" s="6">
        <v>3.3</v>
      </c>
      <c r="G190" s="6">
        <v>14.1</v>
      </c>
      <c r="H190" s="6">
        <v>102</v>
      </c>
      <c r="I190" s="6">
        <v>264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</row>
    <row r="191" spans="1:15" ht="14.25" customHeight="1">
      <c r="A191" s="25">
        <v>338</v>
      </c>
      <c r="B191" s="25">
        <v>11.4</v>
      </c>
      <c r="C191" s="30" t="s">
        <v>71</v>
      </c>
      <c r="D191" s="27" t="s">
        <v>72</v>
      </c>
      <c r="E191" s="25">
        <v>0.5</v>
      </c>
      <c r="F191" s="25">
        <v>0.5</v>
      </c>
      <c r="G191" s="25">
        <v>11.7</v>
      </c>
      <c r="H191" s="25">
        <v>57</v>
      </c>
      <c r="I191" s="25">
        <v>19</v>
      </c>
      <c r="J191" s="25">
        <v>11</v>
      </c>
      <c r="K191" s="25">
        <v>14</v>
      </c>
      <c r="L191" s="25">
        <v>2.7</v>
      </c>
      <c r="M191" s="25">
        <v>0.04</v>
      </c>
      <c r="N191" s="25">
        <v>12</v>
      </c>
      <c r="O191" s="25">
        <v>0</v>
      </c>
    </row>
    <row r="192" spans="1:15" ht="14.25" customHeight="1">
      <c r="A192" s="25">
        <v>377</v>
      </c>
      <c r="B192" s="25">
        <v>2.12</v>
      </c>
      <c r="C192" s="37" t="s">
        <v>47</v>
      </c>
      <c r="D192" s="27" t="s">
        <v>48</v>
      </c>
      <c r="E192" s="25">
        <v>0.30000000000000004</v>
      </c>
      <c r="F192" s="25">
        <v>0.1</v>
      </c>
      <c r="G192" s="25">
        <v>10.3</v>
      </c>
      <c r="H192" s="25">
        <v>44</v>
      </c>
      <c r="I192" s="25">
        <v>8</v>
      </c>
      <c r="J192" s="25">
        <v>5</v>
      </c>
      <c r="K192" s="25">
        <v>10</v>
      </c>
      <c r="L192" s="25">
        <v>0.9</v>
      </c>
      <c r="M192" s="25">
        <v>0</v>
      </c>
      <c r="N192" s="25">
        <v>2.9</v>
      </c>
      <c r="O192" s="25">
        <v>0</v>
      </c>
    </row>
    <row r="193" spans="1:15" ht="14.25" customHeight="1">
      <c r="A193" s="25"/>
      <c r="B193" s="25">
        <v>2.25</v>
      </c>
      <c r="C193" s="37" t="s">
        <v>30</v>
      </c>
      <c r="D193" s="27" t="s">
        <v>31</v>
      </c>
      <c r="E193" s="6">
        <v>2.4</v>
      </c>
      <c r="F193" s="6">
        <v>0.6</v>
      </c>
      <c r="G193" s="6">
        <v>17.1</v>
      </c>
      <c r="H193" s="6">
        <v>84</v>
      </c>
      <c r="I193" s="6">
        <v>11.7</v>
      </c>
      <c r="J193" s="6">
        <v>10</v>
      </c>
      <c r="K193" s="6">
        <v>27</v>
      </c>
      <c r="L193" s="6">
        <v>0.6</v>
      </c>
      <c r="M193" s="6">
        <v>0.09</v>
      </c>
      <c r="N193" s="6">
        <v>0</v>
      </c>
      <c r="O193" s="6">
        <v>0</v>
      </c>
    </row>
    <row r="194" spans="1:15" ht="14.25" customHeight="1">
      <c r="A194" s="6"/>
      <c r="B194" s="6">
        <f>SUM(B187:B193)</f>
        <v>63.849999999999994</v>
      </c>
      <c r="C194" s="53" t="s">
        <v>32</v>
      </c>
      <c r="D194" s="18"/>
      <c r="E194" s="23">
        <f aca="true" t="shared" si="33" ref="E194:O194">SUM(E187:E193)</f>
        <v>16.3</v>
      </c>
      <c r="F194" s="23">
        <f t="shared" si="33"/>
        <v>23.200000000000006</v>
      </c>
      <c r="G194" s="23">
        <f t="shared" si="33"/>
        <v>81.30000000000001</v>
      </c>
      <c r="H194" s="23">
        <f t="shared" si="33"/>
        <v>604</v>
      </c>
      <c r="I194" s="23">
        <f t="shared" si="33"/>
        <v>551.7</v>
      </c>
      <c r="J194" s="23">
        <f t="shared" si="33"/>
        <v>68.5</v>
      </c>
      <c r="K194" s="23">
        <f t="shared" si="33"/>
        <v>373</v>
      </c>
      <c r="L194" s="23">
        <f t="shared" si="33"/>
        <v>5.14</v>
      </c>
      <c r="M194" s="23">
        <f t="shared" si="33"/>
        <v>0.27</v>
      </c>
      <c r="N194" s="23">
        <f t="shared" si="33"/>
        <v>16.58</v>
      </c>
      <c r="O194" s="23">
        <f t="shared" si="33"/>
        <v>0.11000000000000001</v>
      </c>
    </row>
    <row r="195" spans="1:15" ht="27" customHeight="1">
      <c r="A195" s="6"/>
      <c r="B195" s="6"/>
      <c r="C195" s="62" t="s">
        <v>33</v>
      </c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4.25" customHeight="1">
      <c r="A196" s="6" t="s">
        <v>138</v>
      </c>
      <c r="B196" s="6">
        <v>25.44</v>
      </c>
      <c r="C196" s="28" t="s">
        <v>139</v>
      </c>
      <c r="D196" s="31" t="s">
        <v>140</v>
      </c>
      <c r="E196" s="6">
        <v>5.6</v>
      </c>
      <c r="F196" s="6">
        <v>8</v>
      </c>
      <c r="G196" s="6">
        <v>7.6</v>
      </c>
      <c r="H196" s="6">
        <v>121</v>
      </c>
      <c r="I196" s="6">
        <v>19</v>
      </c>
      <c r="J196" s="6">
        <v>16</v>
      </c>
      <c r="K196" s="6">
        <v>42</v>
      </c>
      <c r="L196" s="6">
        <v>0.68</v>
      </c>
      <c r="M196" s="6">
        <v>0.06</v>
      </c>
      <c r="N196" s="6">
        <v>5.24</v>
      </c>
      <c r="O196" s="6">
        <v>0.01</v>
      </c>
    </row>
    <row r="197" spans="1:15" ht="14.25" customHeight="1">
      <c r="A197" s="25" t="s">
        <v>141</v>
      </c>
      <c r="B197" s="25">
        <v>30.59</v>
      </c>
      <c r="C197" s="45" t="s">
        <v>142</v>
      </c>
      <c r="D197" s="27" t="s">
        <v>66</v>
      </c>
      <c r="E197" s="25">
        <v>11.2</v>
      </c>
      <c r="F197" s="25">
        <v>6.4</v>
      </c>
      <c r="G197" s="25">
        <v>14.2</v>
      </c>
      <c r="H197" s="25">
        <v>159</v>
      </c>
      <c r="I197" s="25">
        <v>11</v>
      </c>
      <c r="J197" s="25">
        <v>20.5</v>
      </c>
      <c r="K197" s="25">
        <v>202</v>
      </c>
      <c r="L197" s="25">
        <v>3.59</v>
      </c>
      <c r="M197" s="25">
        <v>0.16</v>
      </c>
      <c r="N197" s="25">
        <v>7.4</v>
      </c>
      <c r="O197" s="25">
        <v>0.04</v>
      </c>
    </row>
    <row r="198" spans="1:15" ht="14.25" customHeight="1">
      <c r="A198" s="6">
        <v>312</v>
      </c>
      <c r="B198" s="6">
        <v>17.82</v>
      </c>
      <c r="C198" s="42" t="s">
        <v>94</v>
      </c>
      <c r="D198" s="18" t="s">
        <v>39</v>
      </c>
      <c r="E198" s="6">
        <v>3.1</v>
      </c>
      <c r="F198" s="6">
        <v>5.4</v>
      </c>
      <c r="G198" s="6">
        <v>12.1</v>
      </c>
      <c r="H198" s="6">
        <v>138</v>
      </c>
      <c r="I198" s="6">
        <v>37</v>
      </c>
      <c r="J198" s="6">
        <v>28</v>
      </c>
      <c r="K198" s="6">
        <v>82</v>
      </c>
      <c r="L198" s="6">
        <v>0.99</v>
      </c>
      <c r="M198" s="6">
        <v>0.14</v>
      </c>
      <c r="N198" s="6">
        <v>5.18</v>
      </c>
      <c r="O198" s="6">
        <v>0.03</v>
      </c>
    </row>
    <row r="199" spans="1:15" ht="14.25" customHeight="1">
      <c r="A199" s="6" t="s">
        <v>104</v>
      </c>
      <c r="B199" s="6">
        <v>6.11</v>
      </c>
      <c r="C199" s="37" t="s">
        <v>129</v>
      </c>
      <c r="D199" s="18" t="s">
        <v>25</v>
      </c>
      <c r="E199" s="6">
        <v>0.2</v>
      </c>
      <c r="F199" s="6">
        <v>0.1</v>
      </c>
      <c r="G199" s="6">
        <v>17</v>
      </c>
      <c r="H199" s="6">
        <v>70</v>
      </c>
      <c r="I199" s="6">
        <v>12</v>
      </c>
      <c r="J199" s="6">
        <v>8</v>
      </c>
      <c r="K199" s="6">
        <v>9</v>
      </c>
      <c r="L199" s="6">
        <v>0.2</v>
      </c>
      <c r="M199" s="6">
        <v>0.01</v>
      </c>
      <c r="N199" s="6">
        <v>4.5</v>
      </c>
      <c r="O199" s="6">
        <v>0</v>
      </c>
    </row>
    <row r="200" spans="1:15" ht="14.25" customHeight="1">
      <c r="A200" s="6"/>
      <c r="B200" s="6">
        <v>3.54</v>
      </c>
      <c r="C200" s="57" t="s">
        <v>41</v>
      </c>
      <c r="D200" s="18" t="s">
        <v>42</v>
      </c>
      <c r="E200" s="6">
        <v>4.5</v>
      </c>
      <c r="F200" s="33">
        <v>0.9</v>
      </c>
      <c r="G200" s="6">
        <v>30</v>
      </c>
      <c r="H200" s="6">
        <v>147</v>
      </c>
      <c r="I200" s="6">
        <v>32.7</v>
      </c>
      <c r="J200" s="6">
        <v>24</v>
      </c>
      <c r="K200" s="6">
        <v>72</v>
      </c>
      <c r="L200" s="6">
        <v>1.77</v>
      </c>
      <c r="M200" s="6">
        <v>0.19</v>
      </c>
      <c r="N200" s="6">
        <v>0</v>
      </c>
      <c r="O200" s="6">
        <v>0</v>
      </c>
    </row>
    <row r="201" spans="1:15" ht="14.25" customHeight="1">
      <c r="A201" s="6"/>
      <c r="B201" s="6">
        <f>SUM(B196:B200)</f>
        <v>83.5</v>
      </c>
      <c r="C201" s="53" t="s">
        <v>32</v>
      </c>
      <c r="D201" s="18"/>
      <c r="E201" s="23">
        <f aca="true" t="shared" si="34" ref="E201:O201">SUM(E196:E200)</f>
        <v>24.599999999999998</v>
      </c>
      <c r="F201" s="23">
        <f t="shared" si="34"/>
        <v>20.8</v>
      </c>
      <c r="G201" s="23">
        <f t="shared" si="34"/>
        <v>80.9</v>
      </c>
      <c r="H201" s="23">
        <f t="shared" si="34"/>
        <v>635</v>
      </c>
      <c r="I201" s="23">
        <f t="shared" si="34"/>
        <v>111.7</v>
      </c>
      <c r="J201" s="23">
        <f t="shared" si="34"/>
        <v>96.5</v>
      </c>
      <c r="K201" s="23">
        <f t="shared" si="34"/>
        <v>407</v>
      </c>
      <c r="L201" s="23">
        <f t="shared" si="34"/>
        <v>7.23</v>
      </c>
      <c r="M201" s="23">
        <f t="shared" si="34"/>
        <v>0.56</v>
      </c>
      <c r="N201" s="23">
        <f t="shared" si="34"/>
        <v>22.32</v>
      </c>
      <c r="O201" s="23">
        <f t="shared" si="34"/>
        <v>0.08</v>
      </c>
    </row>
    <row r="202" spans="1:15" ht="14.25" customHeight="1">
      <c r="A202" s="6"/>
      <c r="B202" s="6"/>
      <c r="C202" s="71" t="s">
        <v>43</v>
      </c>
      <c r="D202" s="18"/>
      <c r="E202" s="35">
        <f aca="true" t="shared" si="35" ref="E202:O202">E194+E201</f>
        <v>40.9</v>
      </c>
      <c r="F202" s="35">
        <f t="shared" si="35"/>
        <v>44.00000000000001</v>
      </c>
      <c r="G202" s="35">
        <f t="shared" si="35"/>
        <v>162.20000000000002</v>
      </c>
      <c r="H202" s="35">
        <f t="shared" si="35"/>
        <v>1239</v>
      </c>
      <c r="I202" s="35">
        <f t="shared" si="35"/>
        <v>663.4000000000001</v>
      </c>
      <c r="J202" s="35">
        <f t="shared" si="35"/>
        <v>165</v>
      </c>
      <c r="K202" s="35">
        <f t="shared" si="35"/>
        <v>780</v>
      </c>
      <c r="L202" s="35">
        <f t="shared" si="35"/>
        <v>12.370000000000001</v>
      </c>
      <c r="M202" s="35">
        <f t="shared" si="35"/>
        <v>0.8300000000000001</v>
      </c>
      <c r="N202" s="35">
        <f t="shared" si="35"/>
        <v>38.9</v>
      </c>
      <c r="O202" s="35">
        <f t="shared" si="35"/>
        <v>0.19</v>
      </c>
    </row>
    <row r="203" spans="1:15" ht="14.25" customHeight="1">
      <c r="A203" s="12"/>
      <c r="B203" s="12"/>
      <c r="C203" s="47" t="s">
        <v>55</v>
      </c>
      <c r="D203" s="1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4.25" customHeight="1">
      <c r="A204" s="12"/>
      <c r="B204" s="12"/>
      <c r="C204" s="13" t="s">
        <v>20</v>
      </c>
      <c r="D204" s="1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4.25" customHeight="1">
      <c r="A205" s="12" t="s">
        <v>91</v>
      </c>
      <c r="B205" s="6">
        <v>54.78</v>
      </c>
      <c r="C205" s="16" t="s">
        <v>92</v>
      </c>
      <c r="D205" s="17" t="s">
        <v>66</v>
      </c>
      <c r="E205" s="48">
        <v>16.7</v>
      </c>
      <c r="F205" s="48">
        <v>13.8</v>
      </c>
      <c r="G205" s="48">
        <v>1.5</v>
      </c>
      <c r="H205" s="48">
        <v>197</v>
      </c>
      <c r="I205" s="48">
        <v>32</v>
      </c>
      <c r="J205" s="48">
        <v>25</v>
      </c>
      <c r="K205" s="48">
        <v>167</v>
      </c>
      <c r="L205" s="48">
        <v>1.29</v>
      </c>
      <c r="M205" s="48">
        <v>0.06</v>
      </c>
      <c r="N205" s="48">
        <v>1.47</v>
      </c>
      <c r="O205" s="48">
        <v>0.03</v>
      </c>
    </row>
    <row r="206" spans="1:15" ht="14.25" customHeight="1">
      <c r="A206" s="6">
        <v>309</v>
      </c>
      <c r="B206" s="6">
        <v>6.77</v>
      </c>
      <c r="C206" s="20" t="s">
        <v>57</v>
      </c>
      <c r="D206" s="31" t="s">
        <v>39</v>
      </c>
      <c r="E206" s="6">
        <v>5.5</v>
      </c>
      <c r="F206" s="6">
        <v>4.9</v>
      </c>
      <c r="G206" s="6">
        <v>28</v>
      </c>
      <c r="H206" s="6">
        <v>186</v>
      </c>
      <c r="I206" s="6">
        <v>6</v>
      </c>
      <c r="J206" s="6">
        <v>8</v>
      </c>
      <c r="K206" s="6">
        <v>36</v>
      </c>
      <c r="L206" s="6">
        <v>0.77</v>
      </c>
      <c r="M206" s="6">
        <v>0.05</v>
      </c>
      <c r="N206" s="6">
        <v>0</v>
      </c>
      <c r="O206" s="6">
        <v>0.02</v>
      </c>
    </row>
    <row r="207" spans="1:15" ht="14.25" customHeight="1">
      <c r="A207" s="6">
        <v>376</v>
      </c>
      <c r="B207" s="6">
        <v>1.04</v>
      </c>
      <c r="C207" s="16" t="s">
        <v>40</v>
      </c>
      <c r="D207" s="31" t="s">
        <v>25</v>
      </c>
      <c r="E207" s="6">
        <v>0.2</v>
      </c>
      <c r="F207" s="6">
        <v>0.1</v>
      </c>
      <c r="G207" s="6">
        <v>10.1</v>
      </c>
      <c r="H207" s="6">
        <v>41</v>
      </c>
      <c r="I207" s="6">
        <v>5</v>
      </c>
      <c r="J207" s="6">
        <v>4</v>
      </c>
      <c r="K207" s="6">
        <v>8</v>
      </c>
      <c r="L207" s="6">
        <v>0.85</v>
      </c>
      <c r="M207" s="6">
        <v>0</v>
      </c>
      <c r="N207" s="6">
        <v>0.1</v>
      </c>
      <c r="O207" s="6">
        <v>0</v>
      </c>
    </row>
    <row r="208" spans="1:15" ht="27" customHeight="1">
      <c r="A208" s="12"/>
      <c r="B208" s="6">
        <v>2.25</v>
      </c>
      <c r="C208" s="42" t="s">
        <v>30</v>
      </c>
      <c r="D208" s="18" t="s">
        <v>31</v>
      </c>
      <c r="E208" s="6">
        <v>2.4</v>
      </c>
      <c r="F208" s="6">
        <v>0.6</v>
      </c>
      <c r="G208" s="6">
        <v>17.1</v>
      </c>
      <c r="H208" s="6">
        <v>84</v>
      </c>
      <c r="I208" s="6">
        <v>11.7</v>
      </c>
      <c r="J208" s="6">
        <v>10</v>
      </c>
      <c r="K208" s="6">
        <v>27</v>
      </c>
      <c r="L208" s="6">
        <v>0.6</v>
      </c>
      <c r="M208" s="6">
        <v>0.09</v>
      </c>
      <c r="N208" s="6">
        <v>0</v>
      </c>
      <c r="O208" s="6">
        <v>0</v>
      </c>
    </row>
    <row r="209" spans="1:15" ht="14.25" customHeight="1">
      <c r="A209" s="12"/>
      <c r="B209" s="6">
        <f>SUM(B205:B208)</f>
        <v>64.84</v>
      </c>
      <c r="C209" s="53" t="s">
        <v>32</v>
      </c>
      <c r="D209" s="18"/>
      <c r="E209" s="23">
        <f aca="true" t="shared" si="36" ref="E209:O209">SUM(E205:E208)</f>
        <v>24.799999999999997</v>
      </c>
      <c r="F209" s="23">
        <f t="shared" si="36"/>
        <v>19.400000000000006</v>
      </c>
      <c r="G209" s="23">
        <f t="shared" si="36"/>
        <v>56.7</v>
      </c>
      <c r="H209" s="23">
        <f t="shared" si="36"/>
        <v>508</v>
      </c>
      <c r="I209" s="23">
        <f t="shared" si="36"/>
        <v>54.7</v>
      </c>
      <c r="J209" s="23">
        <f t="shared" si="36"/>
        <v>47</v>
      </c>
      <c r="K209" s="23">
        <f t="shared" si="36"/>
        <v>238</v>
      </c>
      <c r="L209" s="23">
        <f t="shared" si="36"/>
        <v>3.5100000000000002</v>
      </c>
      <c r="M209" s="23">
        <f t="shared" si="36"/>
        <v>0.2</v>
      </c>
      <c r="N209" s="23">
        <f t="shared" si="36"/>
        <v>1.57</v>
      </c>
      <c r="O209" s="23">
        <f t="shared" si="36"/>
        <v>0.05</v>
      </c>
    </row>
    <row r="210" spans="1:15" s="29" customFormat="1" ht="14.25" customHeight="1">
      <c r="A210" s="12"/>
      <c r="B210" s="12"/>
      <c r="C210" s="62" t="s">
        <v>33</v>
      </c>
      <c r="D210" s="1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4.25" customHeight="1">
      <c r="A211" s="6">
        <v>82</v>
      </c>
      <c r="B211" s="6">
        <v>19.49</v>
      </c>
      <c r="C211" s="38" t="s">
        <v>49</v>
      </c>
      <c r="D211" s="31" t="s">
        <v>50</v>
      </c>
      <c r="E211" s="6">
        <v>4.8</v>
      </c>
      <c r="F211" s="6">
        <v>3.6</v>
      </c>
      <c r="G211" s="6">
        <v>9.9</v>
      </c>
      <c r="H211" s="6">
        <v>100</v>
      </c>
      <c r="I211" s="6">
        <v>38</v>
      </c>
      <c r="J211" s="6">
        <v>25</v>
      </c>
      <c r="K211" s="6">
        <v>53</v>
      </c>
      <c r="L211" s="6">
        <v>1.12</v>
      </c>
      <c r="M211" s="6">
        <v>0.05</v>
      </c>
      <c r="N211" s="6">
        <v>10.04</v>
      </c>
      <c r="O211" s="6">
        <v>0.01</v>
      </c>
    </row>
    <row r="212" spans="1:15" ht="26.25" customHeight="1">
      <c r="A212" s="25" t="s">
        <v>64</v>
      </c>
      <c r="B212" s="25">
        <v>48.05</v>
      </c>
      <c r="C212" s="30" t="s">
        <v>65</v>
      </c>
      <c r="D212" s="27" t="s">
        <v>66</v>
      </c>
      <c r="E212" s="25">
        <v>17.1</v>
      </c>
      <c r="F212" s="25">
        <v>10</v>
      </c>
      <c r="G212" s="25">
        <v>4.4</v>
      </c>
      <c r="H212" s="25">
        <v>179</v>
      </c>
      <c r="I212" s="25">
        <v>15</v>
      </c>
      <c r="J212" s="25">
        <v>21</v>
      </c>
      <c r="K212" s="25">
        <v>141</v>
      </c>
      <c r="L212" s="25">
        <v>0.7</v>
      </c>
      <c r="M212" s="25">
        <v>0.23</v>
      </c>
      <c r="N212" s="25">
        <v>0.56</v>
      </c>
      <c r="O212" s="25">
        <v>0.02</v>
      </c>
    </row>
    <row r="213" spans="1:15" ht="14.25" customHeight="1">
      <c r="A213" s="25">
        <v>304</v>
      </c>
      <c r="B213" s="25">
        <v>9.3</v>
      </c>
      <c r="C213" s="30" t="s">
        <v>53</v>
      </c>
      <c r="D213" s="27" t="s">
        <v>39</v>
      </c>
      <c r="E213" s="25">
        <v>3.7</v>
      </c>
      <c r="F213" s="25">
        <v>6.3</v>
      </c>
      <c r="G213" s="25">
        <v>28.5</v>
      </c>
      <c r="H213" s="25">
        <v>216</v>
      </c>
      <c r="I213" s="25">
        <v>1</v>
      </c>
      <c r="J213" s="25">
        <v>19</v>
      </c>
      <c r="K213" s="25">
        <v>62</v>
      </c>
      <c r="L213" s="25">
        <v>0.52</v>
      </c>
      <c r="M213" s="25">
        <v>0.03</v>
      </c>
      <c r="N213" s="25">
        <v>0</v>
      </c>
      <c r="O213" s="25">
        <v>0.03</v>
      </c>
    </row>
    <row r="214" spans="1:15" ht="14.25" customHeight="1">
      <c r="A214" s="6">
        <v>349</v>
      </c>
      <c r="B214" s="6">
        <v>6.78</v>
      </c>
      <c r="C214" s="38" t="s">
        <v>79</v>
      </c>
      <c r="D214" s="31" t="s">
        <v>25</v>
      </c>
      <c r="E214" s="6">
        <v>0.6000000000000001</v>
      </c>
      <c r="F214" s="6">
        <v>0</v>
      </c>
      <c r="G214" s="6">
        <v>20.9</v>
      </c>
      <c r="H214" s="6">
        <v>83</v>
      </c>
      <c r="I214" s="6">
        <v>23</v>
      </c>
      <c r="J214" s="6">
        <v>18</v>
      </c>
      <c r="K214" s="6">
        <v>38</v>
      </c>
      <c r="L214" s="6">
        <v>0.6000000000000001</v>
      </c>
      <c r="M214" s="6">
        <v>0.01</v>
      </c>
      <c r="N214" s="6">
        <v>1.09</v>
      </c>
      <c r="O214" s="6">
        <v>0.2</v>
      </c>
    </row>
    <row r="215" spans="1:15" ht="14.25" customHeight="1">
      <c r="A215" s="6"/>
      <c r="B215" s="6">
        <v>3.54</v>
      </c>
      <c r="C215" s="57" t="s">
        <v>41</v>
      </c>
      <c r="D215" s="18" t="s">
        <v>42</v>
      </c>
      <c r="E215" s="6">
        <v>4.5</v>
      </c>
      <c r="F215" s="33">
        <v>0.9</v>
      </c>
      <c r="G215" s="6">
        <v>30</v>
      </c>
      <c r="H215" s="6">
        <v>147</v>
      </c>
      <c r="I215" s="6">
        <v>32.7</v>
      </c>
      <c r="J215" s="6">
        <v>24</v>
      </c>
      <c r="K215" s="6">
        <v>72</v>
      </c>
      <c r="L215" s="6">
        <v>1.77</v>
      </c>
      <c r="M215" s="6">
        <v>0.19</v>
      </c>
      <c r="N215" s="6">
        <v>0</v>
      </c>
      <c r="O215" s="6">
        <v>0</v>
      </c>
    </row>
    <row r="216" spans="1:15" ht="14.25" customHeight="1">
      <c r="A216" s="6"/>
      <c r="B216" s="40">
        <f>SUM(B211:B215)</f>
        <v>87.16</v>
      </c>
      <c r="C216" s="53" t="s">
        <v>32</v>
      </c>
      <c r="D216" s="18"/>
      <c r="E216" s="23">
        <f aca="true" t="shared" si="37" ref="E216:O216">SUM(E211:E215)</f>
        <v>30.700000000000003</v>
      </c>
      <c r="F216" s="23">
        <f t="shared" si="37"/>
        <v>20.799999999999997</v>
      </c>
      <c r="G216" s="23">
        <f t="shared" si="37"/>
        <v>93.69999999999999</v>
      </c>
      <c r="H216" s="23">
        <f t="shared" si="37"/>
        <v>725</v>
      </c>
      <c r="I216" s="23">
        <f t="shared" si="37"/>
        <v>109.7</v>
      </c>
      <c r="J216" s="23">
        <f t="shared" si="37"/>
        <v>107</v>
      </c>
      <c r="K216" s="23">
        <f t="shared" si="37"/>
        <v>366</v>
      </c>
      <c r="L216" s="23">
        <f t="shared" si="37"/>
        <v>4.71</v>
      </c>
      <c r="M216" s="23">
        <f t="shared" si="37"/>
        <v>0.51</v>
      </c>
      <c r="N216" s="23">
        <f t="shared" si="37"/>
        <v>11.69</v>
      </c>
      <c r="O216" s="23">
        <f t="shared" si="37"/>
        <v>0.26</v>
      </c>
    </row>
    <row r="217" spans="1:15" ht="14.25" customHeight="1">
      <c r="A217" s="12"/>
      <c r="B217" s="12"/>
      <c r="C217" s="71" t="s">
        <v>43</v>
      </c>
      <c r="D217" s="14"/>
      <c r="E217" s="35">
        <f aca="true" t="shared" si="38" ref="E217:O217">E209+E216</f>
        <v>55.5</v>
      </c>
      <c r="F217" s="35">
        <f t="shared" si="38"/>
        <v>40.2</v>
      </c>
      <c r="G217" s="35">
        <f t="shared" si="38"/>
        <v>150.39999999999998</v>
      </c>
      <c r="H217" s="35">
        <f t="shared" si="38"/>
        <v>1233</v>
      </c>
      <c r="I217" s="35">
        <f t="shared" si="38"/>
        <v>164.4</v>
      </c>
      <c r="J217" s="35">
        <f t="shared" si="38"/>
        <v>154</v>
      </c>
      <c r="K217" s="35">
        <f t="shared" si="38"/>
        <v>604</v>
      </c>
      <c r="L217" s="35">
        <f t="shared" si="38"/>
        <v>8.22</v>
      </c>
      <c r="M217" s="35">
        <f t="shared" si="38"/>
        <v>0.71</v>
      </c>
      <c r="N217" s="35">
        <f t="shared" si="38"/>
        <v>13.26</v>
      </c>
      <c r="O217" s="35">
        <f t="shared" si="38"/>
        <v>0.31</v>
      </c>
    </row>
    <row r="218" spans="1:15" ht="14.25" customHeight="1">
      <c r="A218" s="12"/>
      <c r="B218" s="12"/>
      <c r="C218" s="47" t="s">
        <v>67</v>
      </c>
      <c r="D218" s="1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4.25" customHeight="1">
      <c r="A219" s="12"/>
      <c r="B219" s="12"/>
      <c r="C219" s="13" t="s">
        <v>20</v>
      </c>
      <c r="D219" s="1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4.25" customHeight="1">
      <c r="A220" s="6">
        <v>15</v>
      </c>
      <c r="B220" s="6">
        <v>5.39</v>
      </c>
      <c r="C220" s="16" t="s">
        <v>21</v>
      </c>
      <c r="D220" s="17" t="s">
        <v>22</v>
      </c>
      <c r="E220" s="6">
        <v>2.3</v>
      </c>
      <c r="F220" s="6">
        <v>3</v>
      </c>
      <c r="G220" s="6">
        <v>0</v>
      </c>
      <c r="H220" s="6">
        <v>36</v>
      </c>
      <c r="I220" s="6">
        <v>88</v>
      </c>
      <c r="J220" s="6">
        <v>3.5</v>
      </c>
      <c r="K220" s="6">
        <v>50</v>
      </c>
      <c r="L220" s="6">
        <v>0.1</v>
      </c>
      <c r="M220" s="6">
        <v>0</v>
      </c>
      <c r="N220" s="6">
        <v>0.07</v>
      </c>
      <c r="O220" s="6">
        <v>0.03</v>
      </c>
    </row>
    <row r="221" spans="1:15" ht="14.25" customHeight="1">
      <c r="A221" s="6">
        <v>14</v>
      </c>
      <c r="B221" s="6">
        <v>5.81</v>
      </c>
      <c r="C221" s="20" t="s">
        <v>23</v>
      </c>
      <c r="D221" s="31" t="s">
        <v>22</v>
      </c>
      <c r="E221" s="6">
        <v>0.1</v>
      </c>
      <c r="F221" s="6">
        <v>7.3</v>
      </c>
      <c r="G221" s="6">
        <v>0.1</v>
      </c>
      <c r="H221" s="6">
        <v>66</v>
      </c>
      <c r="I221" s="6">
        <v>2</v>
      </c>
      <c r="J221" s="6">
        <v>0</v>
      </c>
      <c r="K221" s="6">
        <v>3</v>
      </c>
      <c r="L221" s="6">
        <v>0.02</v>
      </c>
      <c r="M221" s="6">
        <v>0</v>
      </c>
      <c r="N221" s="6">
        <v>0</v>
      </c>
      <c r="O221" s="6">
        <v>0.04</v>
      </c>
    </row>
    <row r="222" spans="1:15" ht="14.25" customHeight="1">
      <c r="A222" s="6">
        <v>223</v>
      </c>
      <c r="B222" s="6">
        <v>49.95</v>
      </c>
      <c r="C222" s="28" t="s">
        <v>143</v>
      </c>
      <c r="D222" s="31" t="s">
        <v>46</v>
      </c>
      <c r="E222" s="6">
        <v>25.6</v>
      </c>
      <c r="F222" s="6">
        <v>19.8</v>
      </c>
      <c r="G222" s="6">
        <v>39.3</v>
      </c>
      <c r="H222" s="6">
        <v>438</v>
      </c>
      <c r="I222" s="6">
        <v>309</v>
      </c>
      <c r="J222" s="6">
        <v>42</v>
      </c>
      <c r="K222" s="6">
        <v>368</v>
      </c>
      <c r="L222" s="6">
        <v>0.9</v>
      </c>
      <c r="M222" s="6">
        <v>0.09</v>
      </c>
      <c r="N222" s="6">
        <v>0.52</v>
      </c>
      <c r="O222" s="6">
        <v>0.06</v>
      </c>
    </row>
    <row r="223" spans="1:15" ht="14.25" customHeight="1">
      <c r="A223" s="25">
        <v>377</v>
      </c>
      <c r="B223" s="25">
        <v>2.12</v>
      </c>
      <c r="C223" s="37" t="s">
        <v>47</v>
      </c>
      <c r="D223" s="27" t="s">
        <v>48</v>
      </c>
      <c r="E223" s="25">
        <v>0.30000000000000004</v>
      </c>
      <c r="F223" s="25">
        <v>0.1</v>
      </c>
      <c r="G223" s="25">
        <v>10.3</v>
      </c>
      <c r="H223" s="25">
        <v>44</v>
      </c>
      <c r="I223" s="25">
        <v>8</v>
      </c>
      <c r="J223" s="25">
        <v>5</v>
      </c>
      <c r="K223" s="25">
        <v>10</v>
      </c>
      <c r="L223" s="25">
        <v>0.9</v>
      </c>
      <c r="M223" s="25">
        <v>0</v>
      </c>
      <c r="N223" s="25">
        <v>2.9</v>
      </c>
      <c r="O223" s="25">
        <v>0</v>
      </c>
    </row>
    <row r="224" spans="1:15" ht="14.25" customHeight="1">
      <c r="A224" s="6"/>
      <c r="B224" s="6">
        <v>2.25</v>
      </c>
      <c r="C224" s="42" t="s">
        <v>30</v>
      </c>
      <c r="D224" s="18" t="s">
        <v>31</v>
      </c>
      <c r="E224" s="6">
        <v>2.4</v>
      </c>
      <c r="F224" s="6">
        <v>0.6</v>
      </c>
      <c r="G224" s="6">
        <v>17.1</v>
      </c>
      <c r="H224" s="6">
        <v>84</v>
      </c>
      <c r="I224" s="6">
        <v>11.7</v>
      </c>
      <c r="J224" s="6">
        <v>10</v>
      </c>
      <c r="K224" s="6">
        <v>27</v>
      </c>
      <c r="L224" s="6">
        <v>0.6</v>
      </c>
      <c r="M224" s="6">
        <v>0.09</v>
      </c>
      <c r="N224" s="6">
        <v>0</v>
      </c>
      <c r="O224" s="6">
        <v>0</v>
      </c>
    </row>
    <row r="225" spans="1:15" ht="14.25" customHeight="1">
      <c r="A225" s="6"/>
      <c r="B225" s="6">
        <f>B220+B221+B222+B223+B224</f>
        <v>65.52000000000001</v>
      </c>
      <c r="C225" s="53" t="s">
        <v>32</v>
      </c>
      <c r="D225" s="18"/>
      <c r="E225" s="23">
        <f aca="true" t="shared" si="39" ref="E225:O225">SUM(E220:E224)</f>
        <v>30.7</v>
      </c>
      <c r="F225" s="23">
        <f t="shared" si="39"/>
        <v>30.800000000000004</v>
      </c>
      <c r="G225" s="23">
        <f t="shared" si="39"/>
        <v>66.80000000000001</v>
      </c>
      <c r="H225" s="23">
        <f t="shared" si="39"/>
        <v>668</v>
      </c>
      <c r="I225" s="23">
        <f t="shared" si="39"/>
        <v>418.7</v>
      </c>
      <c r="J225" s="23">
        <f t="shared" si="39"/>
        <v>60.5</v>
      </c>
      <c r="K225" s="23">
        <f t="shared" si="39"/>
        <v>458</v>
      </c>
      <c r="L225" s="23">
        <f t="shared" si="39"/>
        <v>2.52</v>
      </c>
      <c r="M225" s="23">
        <f t="shared" si="39"/>
        <v>0.18</v>
      </c>
      <c r="N225" s="23">
        <f t="shared" si="39"/>
        <v>3.49</v>
      </c>
      <c r="O225" s="23">
        <f t="shared" si="39"/>
        <v>0.13</v>
      </c>
    </row>
    <row r="226" spans="1:15" ht="15" customHeight="1">
      <c r="A226" s="12"/>
      <c r="B226" s="12"/>
      <c r="C226" s="62" t="s">
        <v>33</v>
      </c>
      <c r="D226" s="1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" customHeight="1">
      <c r="A227" s="6">
        <v>102</v>
      </c>
      <c r="B227" s="6">
        <v>20.05</v>
      </c>
      <c r="C227" s="28" t="s">
        <v>62</v>
      </c>
      <c r="D227" s="31" t="s">
        <v>63</v>
      </c>
      <c r="E227" s="6">
        <v>8.47</v>
      </c>
      <c r="F227" s="6">
        <v>3.3</v>
      </c>
      <c r="G227" s="6">
        <v>15.21</v>
      </c>
      <c r="H227" s="6">
        <v>143</v>
      </c>
      <c r="I227" s="6">
        <v>29</v>
      </c>
      <c r="J227" s="6">
        <v>35</v>
      </c>
      <c r="K227" s="6">
        <v>87</v>
      </c>
      <c r="L227" s="6">
        <v>2.02</v>
      </c>
      <c r="M227" s="6">
        <v>0.23</v>
      </c>
      <c r="N227" s="6">
        <v>5.83</v>
      </c>
      <c r="O227" s="6">
        <v>0.01</v>
      </c>
    </row>
    <row r="228" spans="1:15" ht="14.25" customHeight="1">
      <c r="A228" s="25" t="s">
        <v>51</v>
      </c>
      <c r="B228" s="25">
        <v>40.54</v>
      </c>
      <c r="C228" s="37" t="s">
        <v>52</v>
      </c>
      <c r="D228" s="27" t="s">
        <v>37</v>
      </c>
      <c r="E228" s="25">
        <v>23.8</v>
      </c>
      <c r="F228" s="25">
        <v>10.3</v>
      </c>
      <c r="G228" s="25">
        <v>10.7</v>
      </c>
      <c r="H228" s="25">
        <v>302</v>
      </c>
      <c r="I228" s="25">
        <v>14</v>
      </c>
      <c r="J228" s="25">
        <v>83</v>
      </c>
      <c r="K228" s="25">
        <v>106</v>
      </c>
      <c r="L228" s="25">
        <v>1.98</v>
      </c>
      <c r="M228" s="25">
        <v>0.1</v>
      </c>
      <c r="N228" s="25">
        <v>0.83</v>
      </c>
      <c r="O228" s="25">
        <v>0.07</v>
      </c>
    </row>
    <row r="229" spans="1:15" ht="14.25" customHeight="1">
      <c r="A229" s="6">
        <v>312</v>
      </c>
      <c r="B229" s="6">
        <v>17.82</v>
      </c>
      <c r="C229" s="42" t="s">
        <v>94</v>
      </c>
      <c r="D229" s="18" t="s">
        <v>39</v>
      </c>
      <c r="E229" s="6">
        <v>3.1</v>
      </c>
      <c r="F229" s="6">
        <v>5.4</v>
      </c>
      <c r="G229" s="6">
        <v>12.1</v>
      </c>
      <c r="H229" s="6">
        <v>138</v>
      </c>
      <c r="I229" s="6">
        <v>37</v>
      </c>
      <c r="J229" s="6">
        <v>28</v>
      </c>
      <c r="K229" s="6">
        <v>82</v>
      </c>
      <c r="L229" s="6">
        <v>0.99</v>
      </c>
      <c r="M229" s="6">
        <v>0.14</v>
      </c>
      <c r="N229" s="6">
        <v>5.18</v>
      </c>
      <c r="O229" s="6">
        <v>0.03</v>
      </c>
    </row>
    <row r="230" spans="1:15" ht="29.25" customHeight="1">
      <c r="A230" s="6">
        <v>342</v>
      </c>
      <c r="B230" s="6">
        <v>5.05</v>
      </c>
      <c r="C230" s="63" t="s">
        <v>117</v>
      </c>
      <c r="D230" s="18" t="s">
        <v>25</v>
      </c>
      <c r="E230" s="6">
        <v>0.2</v>
      </c>
      <c r="F230" s="6">
        <v>0.2</v>
      </c>
      <c r="G230" s="6">
        <v>18.9</v>
      </c>
      <c r="H230" s="6">
        <v>79</v>
      </c>
      <c r="I230" s="6">
        <v>7</v>
      </c>
      <c r="J230" s="6">
        <v>4</v>
      </c>
      <c r="K230" s="6">
        <v>4</v>
      </c>
      <c r="L230" s="6">
        <v>0.93</v>
      </c>
      <c r="M230" s="6">
        <v>0.01</v>
      </c>
      <c r="N230" s="6">
        <v>4.09</v>
      </c>
      <c r="O230" s="6">
        <v>0</v>
      </c>
    </row>
    <row r="231" spans="1:15" ht="14.25" customHeight="1">
      <c r="A231" s="25"/>
      <c r="B231" s="25">
        <v>3.54</v>
      </c>
      <c r="C231" s="46" t="s">
        <v>41</v>
      </c>
      <c r="D231" s="27" t="s">
        <v>42</v>
      </c>
      <c r="E231" s="6">
        <v>4.5</v>
      </c>
      <c r="F231" s="33">
        <v>0.9</v>
      </c>
      <c r="G231" s="6">
        <v>30</v>
      </c>
      <c r="H231" s="6">
        <v>147</v>
      </c>
      <c r="I231" s="6">
        <v>32.7</v>
      </c>
      <c r="J231" s="6">
        <v>24</v>
      </c>
      <c r="K231" s="6">
        <v>72</v>
      </c>
      <c r="L231" s="6">
        <v>1.77</v>
      </c>
      <c r="M231" s="6">
        <v>0.19</v>
      </c>
      <c r="N231" s="6">
        <v>0</v>
      </c>
      <c r="O231" s="6">
        <v>0</v>
      </c>
    </row>
    <row r="232" spans="1:15" ht="14.25" customHeight="1">
      <c r="A232" s="25"/>
      <c r="B232" s="72">
        <f>SUM(B227:B231)</f>
        <v>87</v>
      </c>
      <c r="C232" s="65" t="s">
        <v>32</v>
      </c>
      <c r="D232" s="27"/>
      <c r="E232" s="73">
        <f aca="true" t="shared" si="40" ref="E232:O232">SUM(E227:E231)</f>
        <v>40.07000000000001</v>
      </c>
      <c r="F232" s="73">
        <f t="shared" si="40"/>
        <v>20.099999999999998</v>
      </c>
      <c r="G232" s="73">
        <f t="shared" si="40"/>
        <v>86.91</v>
      </c>
      <c r="H232" s="73">
        <f t="shared" si="40"/>
        <v>809</v>
      </c>
      <c r="I232" s="73">
        <f t="shared" si="40"/>
        <v>119.7</v>
      </c>
      <c r="J232" s="73">
        <f t="shared" si="40"/>
        <v>174</v>
      </c>
      <c r="K232" s="73">
        <f t="shared" si="40"/>
        <v>351</v>
      </c>
      <c r="L232" s="73">
        <f t="shared" si="40"/>
        <v>7.6899999999999995</v>
      </c>
      <c r="M232" s="73">
        <f t="shared" si="40"/>
        <v>0.67</v>
      </c>
      <c r="N232" s="73">
        <f t="shared" si="40"/>
        <v>15.93</v>
      </c>
      <c r="O232" s="73">
        <f t="shared" si="40"/>
        <v>0.11</v>
      </c>
    </row>
    <row r="233" spans="1:15" ht="14.25" customHeight="1">
      <c r="A233" s="6"/>
      <c r="B233" s="6"/>
      <c r="C233" s="71" t="s">
        <v>43</v>
      </c>
      <c r="D233" s="18"/>
      <c r="E233" s="35">
        <f aca="true" t="shared" si="41" ref="E233:O233">E225+E232</f>
        <v>70.77000000000001</v>
      </c>
      <c r="F233" s="35">
        <f t="shared" si="41"/>
        <v>50.900000000000006</v>
      </c>
      <c r="G233" s="35">
        <f t="shared" si="41"/>
        <v>153.71</v>
      </c>
      <c r="H233" s="35">
        <f t="shared" si="41"/>
        <v>1477</v>
      </c>
      <c r="I233" s="35">
        <f t="shared" si="41"/>
        <v>538.4</v>
      </c>
      <c r="J233" s="35">
        <f t="shared" si="41"/>
        <v>234.5</v>
      </c>
      <c r="K233" s="35">
        <f t="shared" si="41"/>
        <v>809</v>
      </c>
      <c r="L233" s="35">
        <f t="shared" si="41"/>
        <v>10.209999999999999</v>
      </c>
      <c r="M233" s="35">
        <f t="shared" si="41"/>
        <v>0.8500000000000001</v>
      </c>
      <c r="N233" s="35">
        <f t="shared" si="41"/>
        <v>19.42</v>
      </c>
      <c r="O233" s="35">
        <f t="shared" si="41"/>
        <v>0.24</v>
      </c>
    </row>
    <row r="234" spans="1:15" ht="14.25" customHeight="1">
      <c r="A234" s="12"/>
      <c r="B234" s="12"/>
      <c r="C234" s="47" t="s">
        <v>80</v>
      </c>
      <c r="D234" s="1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s="29" customFormat="1" ht="14.25" customHeight="1">
      <c r="A235" s="12"/>
      <c r="B235" s="12"/>
      <c r="C235" s="13" t="s">
        <v>20</v>
      </c>
      <c r="D235" s="1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4.25" customHeight="1">
      <c r="A236" s="25" t="s">
        <v>144</v>
      </c>
      <c r="B236" s="25">
        <v>37.34</v>
      </c>
      <c r="C236" s="30" t="s">
        <v>145</v>
      </c>
      <c r="D236" s="27" t="s">
        <v>37</v>
      </c>
      <c r="E236" s="25">
        <v>13.2</v>
      </c>
      <c r="F236" s="25">
        <v>10.1</v>
      </c>
      <c r="G236" s="25">
        <v>7.2</v>
      </c>
      <c r="H236" s="25">
        <v>172</v>
      </c>
      <c r="I236" s="25">
        <v>18</v>
      </c>
      <c r="J236" s="25">
        <v>16</v>
      </c>
      <c r="K236" s="25">
        <v>233</v>
      </c>
      <c r="L236" s="25">
        <v>4.9</v>
      </c>
      <c r="M236" s="25">
        <v>0.2</v>
      </c>
      <c r="N236" s="25">
        <v>8.2</v>
      </c>
      <c r="O236" s="25">
        <v>0.02</v>
      </c>
    </row>
    <row r="237" spans="1:15" ht="15.75" customHeight="1">
      <c r="A237" s="25">
        <v>304</v>
      </c>
      <c r="B237" s="25">
        <v>9.3</v>
      </c>
      <c r="C237" s="30" t="s">
        <v>53</v>
      </c>
      <c r="D237" s="27" t="s">
        <v>39</v>
      </c>
      <c r="E237" s="25">
        <v>3.7</v>
      </c>
      <c r="F237" s="25">
        <v>6.3</v>
      </c>
      <c r="G237" s="25">
        <v>28.5</v>
      </c>
      <c r="H237" s="25">
        <v>216</v>
      </c>
      <c r="I237" s="25">
        <v>1</v>
      </c>
      <c r="J237" s="25">
        <v>19</v>
      </c>
      <c r="K237" s="25">
        <v>62</v>
      </c>
      <c r="L237" s="25">
        <v>0.52</v>
      </c>
      <c r="M237" s="25">
        <v>0.03</v>
      </c>
      <c r="N237" s="25">
        <v>0</v>
      </c>
      <c r="O237" s="25">
        <v>0.03</v>
      </c>
    </row>
    <row r="238" spans="1:15" ht="14.25" customHeight="1">
      <c r="A238" s="6">
        <v>71</v>
      </c>
      <c r="B238" s="6">
        <v>7.56</v>
      </c>
      <c r="C238" s="16" t="s">
        <v>26</v>
      </c>
      <c r="D238" s="27" t="s">
        <v>146</v>
      </c>
      <c r="E238" s="6">
        <v>0.7</v>
      </c>
      <c r="F238" s="6">
        <v>0.1</v>
      </c>
      <c r="G238" s="6">
        <v>2.3</v>
      </c>
      <c r="H238" s="6">
        <v>14</v>
      </c>
      <c r="I238" s="6">
        <v>8</v>
      </c>
      <c r="J238" s="6">
        <v>12</v>
      </c>
      <c r="K238" s="6">
        <v>16</v>
      </c>
      <c r="L238" s="6">
        <v>0.54</v>
      </c>
      <c r="M238" s="6">
        <v>0.04</v>
      </c>
      <c r="N238" s="6">
        <v>15</v>
      </c>
      <c r="O238" s="6">
        <v>0</v>
      </c>
    </row>
    <row r="239" spans="1:15" ht="14.25" customHeight="1">
      <c r="A239" s="6">
        <v>382</v>
      </c>
      <c r="B239" s="6">
        <v>9.04</v>
      </c>
      <c r="C239" s="20" t="s">
        <v>73</v>
      </c>
      <c r="D239" s="31" t="s">
        <v>25</v>
      </c>
      <c r="E239" s="6">
        <v>3.9</v>
      </c>
      <c r="F239" s="6">
        <v>3.8</v>
      </c>
      <c r="G239" s="6">
        <v>24.1</v>
      </c>
      <c r="H239" s="6">
        <v>143</v>
      </c>
      <c r="I239" s="6">
        <v>126</v>
      </c>
      <c r="J239" s="6">
        <v>31</v>
      </c>
      <c r="K239" s="6">
        <v>116</v>
      </c>
      <c r="L239" s="6">
        <v>1.03</v>
      </c>
      <c r="M239" s="6">
        <v>0.05</v>
      </c>
      <c r="N239" s="6">
        <v>1.3</v>
      </c>
      <c r="O239" s="6">
        <v>0.02</v>
      </c>
    </row>
    <row r="240" spans="1:15" ht="14.25" customHeight="1">
      <c r="A240" s="6"/>
      <c r="B240" s="6">
        <v>2.25</v>
      </c>
      <c r="C240" s="42" t="s">
        <v>30</v>
      </c>
      <c r="D240" s="18" t="s">
        <v>31</v>
      </c>
      <c r="E240" s="6">
        <v>2.4</v>
      </c>
      <c r="F240" s="6">
        <v>0.6</v>
      </c>
      <c r="G240" s="6">
        <v>17.1</v>
      </c>
      <c r="H240" s="6">
        <v>84</v>
      </c>
      <c r="I240" s="6">
        <v>11.7</v>
      </c>
      <c r="J240" s="6">
        <v>10</v>
      </c>
      <c r="K240" s="6">
        <v>27</v>
      </c>
      <c r="L240" s="6">
        <v>0.6</v>
      </c>
      <c r="M240" s="6">
        <v>0.09</v>
      </c>
      <c r="N240" s="6">
        <v>0</v>
      </c>
      <c r="O240" s="6">
        <v>0</v>
      </c>
    </row>
    <row r="241" spans="1:15" ht="24.75" customHeight="1">
      <c r="A241" s="6"/>
      <c r="B241" s="6">
        <f>SUM(B236:B240)</f>
        <v>65.49000000000001</v>
      </c>
      <c r="C241" s="53" t="s">
        <v>32</v>
      </c>
      <c r="D241" s="18"/>
      <c r="E241" s="23">
        <f aca="true" t="shared" si="42" ref="E241:O241">SUM(E236:E240)</f>
        <v>23.899999999999995</v>
      </c>
      <c r="F241" s="23">
        <f t="shared" si="42"/>
        <v>20.900000000000002</v>
      </c>
      <c r="G241" s="23">
        <f t="shared" si="42"/>
        <v>79.2</v>
      </c>
      <c r="H241" s="23">
        <f t="shared" si="42"/>
        <v>629</v>
      </c>
      <c r="I241" s="23">
        <f t="shared" si="42"/>
        <v>164.7</v>
      </c>
      <c r="J241" s="23">
        <f t="shared" si="42"/>
        <v>88</v>
      </c>
      <c r="K241" s="23">
        <f t="shared" si="42"/>
        <v>454</v>
      </c>
      <c r="L241" s="23">
        <f t="shared" si="42"/>
        <v>7.59</v>
      </c>
      <c r="M241" s="23">
        <f t="shared" si="42"/>
        <v>0.41000000000000003</v>
      </c>
      <c r="N241" s="23">
        <f t="shared" si="42"/>
        <v>24.5</v>
      </c>
      <c r="O241" s="23">
        <f t="shared" si="42"/>
        <v>0.07</v>
      </c>
    </row>
    <row r="242" spans="1:15" ht="14.25" customHeight="1">
      <c r="A242" s="12"/>
      <c r="B242" s="12"/>
      <c r="C242" s="62" t="s">
        <v>33</v>
      </c>
      <c r="D242" s="1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4.25" customHeight="1">
      <c r="A243" s="25">
        <v>88</v>
      </c>
      <c r="B243" s="25">
        <v>18.87</v>
      </c>
      <c r="C243" s="45" t="s">
        <v>74</v>
      </c>
      <c r="D243" s="27" t="s">
        <v>63</v>
      </c>
      <c r="E243" s="25">
        <v>4.65</v>
      </c>
      <c r="F243" s="25">
        <v>3</v>
      </c>
      <c r="G243" s="25">
        <v>7.7</v>
      </c>
      <c r="H243" s="25">
        <v>81</v>
      </c>
      <c r="I243" s="25">
        <v>34</v>
      </c>
      <c r="J243" s="25">
        <v>22</v>
      </c>
      <c r="K243" s="25">
        <v>47</v>
      </c>
      <c r="L243" s="25">
        <v>0.76</v>
      </c>
      <c r="M243" s="25">
        <v>0.06</v>
      </c>
      <c r="N243" s="25">
        <v>18.36</v>
      </c>
      <c r="O243" s="25">
        <v>0</v>
      </c>
    </row>
    <row r="244" spans="1:15" ht="14.25" customHeight="1">
      <c r="A244" s="6">
        <v>259</v>
      </c>
      <c r="B244" s="6">
        <v>55.53</v>
      </c>
      <c r="C244" s="20" t="s">
        <v>147</v>
      </c>
      <c r="D244" s="31" t="s">
        <v>25</v>
      </c>
      <c r="E244" s="6">
        <v>13.3</v>
      </c>
      <c r="F244" s="6">
        <v>9.43</v>
      </c>
      <c r="G244" s="6">
        <v>19.21</v>
      </c>
      <c r="H244" s="6">
        <v>225</v>
      </c>
      <c r="I244" s="6">
        <v>18</v>
      </c>
      <c r="J244" s="6">
        <v>33</v>
      </c>
      <c r="K244" s="6">
        <v>83</v>
      </c>
      <c r="L244" s="6">
        <v>1.29</v>
      </c>
      <c r="M244" s="6">
        <v>0.13</v>
      </c>
      <c r="N244" s="6">
        <v>8.43</v>
      </c>
      <c r="O244" s="6">
        <v>0</v>
      </c>
    </row>
    <row r="245" spans="1:15" ht="26.25" customHeight="1">
      <c r="A245" s="6">
        <v>376</v>
      </c>
      <c r="B245" s="6">
        <v>1.04</v>
      </c>
      <c r="C245" s="16" t="s">
        <v>40</v>
      </c>
      <c r="D245" s="31" t="s">
        <v>25</v>
      </c>
      <c r="E245" s="6">
        <v>0.2</v>
      </c>
      <c r="F245" s="6">
        <v>0.1</v>
      </c>
      <c r="G245" s="6">
        <v>10.1</v>
      </c>
      <c r="H245" s="6">
        <v>41</v>
      </c>
      <c r="I245" s="6">
        <v>5</v>
      </c>
      <c r="J245" s="6">
        <v>4</v>
      </c>
      <c r="K245" s="6">
        <v>8</v>
      </c>
      <c r="L245" s="6">
        <v>0.85</v>
      </c>
      <c r="M245" s="6">
        <v>0</v>
      </c>
      <c r="N245" s="6">
        <v>0.1</v>
      </c>
      <c r="O245" s="6">
        <v>0</v>
      </c>
    </row>
    <row r="246" spans="1:15" ht="14.25" customHeight="1">
      <c r="A246" s="6"/>
      <c r="B246" s="6">
        <v>3.54</v>
      </c>
      <c r="C246" s="57" t="s">
        <v>41</v>
      </c>
      <c r="D246" s="18" t="s">
        <v>42</v>
      </c>
      <c r="E246" s="6">
        <v>4.5</v>
      </c>
      <c r="F246" s="33">
        <v>0.9</v>
      </c>
      <c r="G246" s="6">
        <v>30</v>
      </c>
      <c r="H246" s="6">
        <v>147</v>
      </c>
      <c r="I246" s="6">
        <v>32.7</v>
      </c>
      <c r="J246" s="6">
        <v>24</v>
      </c>
      <c r="K246" s="6">
        <v>72</v>
      </c>
      <c r="L246" s="6">
        <v>1.77</v>
      </c>
      <c r="M246" s="6">
        <v>0.19</v>
      </c>
      <c r="N246" s="6">
        <v>0</v>
      </c>
      <c r="O246" s="6">
        <v>0</v>
      </c>
    </row>
    <row r="247" spans="1:15" ht="14.25" customHeight="1">
      <c r="A247" s="6"/>
      <c r="B247" s="6">
        <f>SUM(B243:B246)</f>
        <v>78.98000000000002</v>
      </c>
      <c r="C247" s="53" t="s">
        <v>32</v>
      </c>
      <c r="D247" s="18"/>
      <c r="E247" s="23">
        <f aca="true" t="shared" si="43" ref="E247:O247">SUM(E243:E246)</f>
        <v>22.650000000000002</v>
      </c>
      <c r="F247" s="23">
        <f t="shared" si="43"/>
        <v>13.43</v>
      </c>
      <c r="G247" s="23">
        <f t="shared" si="43"/>
        <v>67.00999999999999</v>
      </c>
      <c r="H247" s="23">
        <f t="shared" si="43"/>
        <v>494</v>
      </c>
      <c r="I247" s="23">
        <f t="shared" si="43"/>
        <v>89.7</v>
      </c>
      <c r="J247" s="23">
        <f t="shared" si="43"/>
        <v>83</v>
      </c>
      <c r="K247" s="23">
        <f t="shared" si="43"/>
        <v>210</v>
      </c>
      <c r="L247" s="23">
        <f t="shared" si="43"/>
        <v>4.67</v>
      </c>
      <c r="M247" s="23">
        <f t="shared" si="43"/>
        <v>0.38</v>
      </c>
      <c r="N247" s="23">
        <f t="shared" si="43"/>
        <v>26.89</v>
      </c>
      <c r="O247" s="23">
        <f t="shared" si="43"/>
        <v>0</v>
      </c>
    </row>
    <row r="248" spans="1:15" ht="14.25" customHeight="1">
      <c r="A248" s="12"/>
      <c r="B248" s="12"/>
      <c r="C248" s="71" t="s">
        <v>43</v>
      </c>
      <c r="D248" s="14"/>
      <c r="E248" s="35">
        <f aca="true" t="shared" si="44" ref="E248:O248">E241+E247</f>
        <v>46.55</v>
      </c>
      <c r="F248" s="35">
        <f t="shared" si="44"/>
        <v>34.33</v>
      </c>
      <c r="G248" s="35">
        <f t="shared" si="44"/>
        <v>146.20999999999998</v>
      </c>
      <c r="H248" s="35">
        <f t="shared" si="44"/>
        <v>1123</v>
      </c>
      <c r="I248" s="35">
        <f t="shared" si="44"/>
        <v>254.39999999999998</v>
      </c>
      <c r="J248" s="35">
        <f t="shared" si="44"/>
        <v>171</v>
      </c>
      <c r="K248" s="35">
        <f t="shared" si="44"/>
        <v>664</v>
      </c>
      <c r="L248" s="35">
        <f t="shared" si="44"/>
        <v>12.26</v>
      </c>
      <c r="M248" s="35">
        <f t="shared" si="44"/>
        <v>0.79</v>
      </c>
      <c r="N248" s="35">
        <f t="shared" si="44"/>
        <v>51.39</v>
      </c>
      <c r="O248" s="35">
        <f t="shared" si="44"/>
        <v>0.07</v>
      </c>
    </row>
    <row r="249" spans="1:15" ht="14.25" customHeight="1">
      <c r="A249" s="12"/>
      <c r="B249" s="12"/>
      <c r="C249" s="64" t="s">
        <v>148</v>
      </c>
      <c r="D249" s="1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4.25" customHeight="1">
      <c r="A250" s="12"/>
      <c r="B250" s="12"/>
      <c r="C250" s="47" t="s">
        <v>19</v>
      </c>
      <c r="D250" s="1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4.25" customHeight="1">
      <c r="A251" s="12"/>
      <c r="B251" s="12"/>
      <c r="C251" s="13" t="s">
        <v>20</v>
      </c>
      <c r="D251" s="1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4.25" customHeight="1">
      <c r="A252" s="74" t="s">
        <v>149</v>
      </c>
      <c r="B252" s="25">
        <v>20.23</v>
      </c>
      <c r="C252" s="30" t="s">
        <v>150</v>
      </c>
      <c r="D252" s="27" t="s">
        <v>107</v>
      </c>
      <c r="E252" s="25">
        <v>8.9</v>
      </c>
      <c r="F252" s="25">
        <v>10.1</v>
      </c>
      <c r="G252" s="25">
        <v>14</v>
      </c>
      <c r="H252" s="25">
        <v>182</v>
      </c>
      <c r="I252" s="25">
        <v>147</v>
      </c>
      <c r="J252" s="25">
        <v>17</v>
      </c>
      <c r="K252" s="25">
        <v>135</v>
      </c>
      <c r="L252" s="25">
        <v>1</v>
      </c>
      <c r="M252" s="25">
        <v>0.1</v>
      </c>
      <c r="N252" s="25">
        <v>0.11</v>
      </c>
      <c r="O252" s="25">
        <v>0.04</v>
      </c>
    </row>
    <row r="253" spans="1:15" ht="14.25" customHeight="1">
      <c r="A253" s="6">
        <v>182</v>
      </c>
      <c r="B253" s="6">
        <v>10.43</v>
      </c>
      <c r="C253" s="75" t="s">
        <v>151</v>
      </c>
      <c r="D253" s="18" t="s">
        <v>69</v>
      </c>
      <c r="E253" s="6">
        <v>6.3</v>
      </c>
      <c r="F253" s="6">
        <v>8.7</v>
      </c>
      <c r="G253" s="6">
        <v>28.4</v>
      </c>
      <c r="H253" s="6">
        <v>217</v>
      </c>
      <c r="I253" s="6">
        <v>149</v>
      </c>
      <c r="J253" s="6">
        <v>48</v>
      </c>
      <c r="K253" s="6">
        <v>182</v>
      </c>
      <c r="L253" s="6">
        <v>1.03</v>
      </c>
      <c r="M253" s="6">
        <v>0.14</v>
      </c>
      <c r="N253" s="6">
        <v>1.44</v>
      </c>
      <c r="O253" s="6">
        <v>0.04</v>
      </c>
    </row>
    <row r="254" spans="1:15" ht="14.25" customHeight="1">
      <c r="A254" s="6"/>
      <c r="B254" s="6">
        <v>25.95</v>
      </c>
      <c r="C254" s="38" t="s">
        <v>136</v>
      </c>
      <c r="D254" s="31" t="s">
        <v>137</v>
      </c>
      <c r="E254" s="6">
        <v>4.2</v>
      </c>
      <c r="F254" s="6">
        <v>3.3</v>
      </c>
      <c r="G254" s="6">
        <v>14.1</v>
      </c>
      <c r="H254" s="6">
        <v>102</v>
      </c>
      <c r="I254" s="6">
        <v>264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</row>
    <row r="255" spans="1:15" ht="14.25" customHeight="1">
      <c r="A255" s="6" t="s">
        <v>28</v>
      </c>
      <c r="B255" s="6">
        <v>5.4</v>
      </c>
      <c r="C255" s="42" t="s">
        <v>29</v>
      </c>
      <c r="D255" s="18" t="s">
        <v>25</v>
      </c>
      <c r="E255" s="6">
        <v>2.3</v>
      </c>
      <c r="F255" s="6">
        <v>1.8</v>
      </c>
      <c r="G255" s="6">
        <v>25</v>
      </c>
      <c r="H255" s="6">
        <v>125</v>
      </c>
      <c r="I255" s="6">
        <v>61</v>
      </c>
      <c r="J255" s="6">
        <v>7</v>
      </c>
      <c r="K255" s="6">
        <v>45</v>
      </c>
      <c r="L255" s="6">
        <v>0.1</v>
      </c>
      <c r="M255" s="6">
        <v>0.24</v>
      </c>
      <c r="N255" s="6">
        <v>0.65</v>
      </c>
      <c r="O255" s="6">
        <v>0.01</v>
      </c>
    </row>
    <row r="256" spans="1:15" ht="14.25" customHeight="1">
      <c r="A256" s="6"/>
      <c r="B256" s="6">
        <v>2.25</v>
      </c>
      <c r="C256" s="42" t="s">
        <v>30</v>
      </c>
      <c r="D256" s="18" t="s">
        <v>31</v>
      </c>
      <c r="E256" s="6">
        <v>2.4</v>
      </c>
      <c r="F256" s="6">
        <v>0.6</v>
      </c>
      <c r="G256" s="6">
        <v>17.1</v>
      </c>
      <c r="H256" s="6">
        <v>84</v>
      </c>
      <c r="I256" s="6">
        <v>11.7</v>
      </c>
      <c r="J256" s="6">
        <v>10</v>
      </c>
      <c r="K256" s="6">
        <v>27</v>
      </c>
      <c r="L256" s="6">
        <v>0.6</v>
      </c>
      <c r="M256" s="6">
        <v>0.09</v>
      </c>
      <c r="N256" s="6">
        <v>0</v>
      </c>
      <c r="O256" s="6">
        <v>0</v>
      </c>
    </row>
    <row r="257" spans="1:15" ht="14.25" customHeight="1">
      <c r="A257" s="6"/>
      <c r="B257" s="6">
        <f>SUM(B252:B256)</f>
        <v>64.25999999999999</v>
      </c>
      <c r="C257" s="53" t="s">
        <v>32</v>
      </c>
      <c r="D257" s="18"/>
      <c r="E257" s="23">
        <f aca="true" t="shared" si="45" ref="E257:O257">SUM(E252:E256)</f>
        <v>24.099999999999998</v>
      </c>
      <c r="F257" s="23">
        <f t="shared" si="45"/>
        <v>24.5</v>
      </c>
      <c r="G257" s="23">
        <f t="shared" si="45"/>
        <v>98.6</v>
      </c>
      <c r="H257" s="23">
        <f t="shared" si="45"/>
        <v>710</v>
      </c>
      <c r="I257" s="23">
        <f t="shared" si="45"/>
        <v>632.7</v>
      </c>
      <c r="J257" s="23">
        <f t="shared" si="45"/>
        <v>82</v>
      </c>
      <c r="K257" s="23">
        <f t="shared" si="45"/>
        <v>389</v>
      </c>
      <c r="L257" s="23">
        <f t="shared" si="45"/>
        <v>2.7300000000000004</v>
      </c>
      <c r="M257" s="23">
        <f t="shared" si="45"/>
        <v>0.57</v>
      </c>
      <c r="N257" s="23">
        <f t="shared" si="45"/>
        <v>2.2</v>
      </c>
      <c r="O257" s="23">
        <f t="shared" si="45"/>
        <v>0.09</v>
      </c>
    </row>
    <row r="258" spans="1:15" s="29" customFormat="1" ht="14.25" customHeight="1">
      <c r="A258" s="12"/>
      <c r="B258" s="12"/>
      <c r="C258" s="62" t="s">
        <v>33</v>
      </c>
      <c r="D258" s="1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4.25" customHeight="1">
      <c r="A259" s="6">
        <v>96</v>
      </c>
      <c r="B259" s="6">
        <v>24.67</v>
      </c>
      <c r="C259" s="45" t="s">
        <v>84</v>
      </c>
      <c r="D259" s="27" t="s">
        <v>152</v>
      </c>
      <c r="E259" s="6">
        <v>6</v>
      </c>
      <c r="F259" s="6">
        <v>5.6</v>
      </c>
      <c r="G259" s="6">
        <v>17.5</v>
      </c>
      <c r="H259" s="6">
        <v>141</v>
      </c>
      <c r="I259" s="6">
        <v>29</v>
      </c>
      <c r="J259" s="6">
        <v>31</v>
      </c>
      <c r="K259" s="6">
        <v>112</v>
      </c>
      <c r="L259" s="6">
        <v>1.3</v>
      </c>
      <c r="M259" s="6">
        <v>0.11</v>
      </c>
      <c r="N259" s="6">
        <v>7.55</v>
      </c>
      <c r="O259" s="6">
        <v>0.06</v>
      </c>
    </row>
    <row r="260" spans="1:15" ht="14.25" customHeight="1">
      <c r="A260" s="25">
        <v>265</v>
      </c>
      <c r="B260" s="25">
        <v>47.65</v>
      </c>
      <c r="C260" s="37" t="s">
        <v>103</v>
      </c>
      <c r="D260" s="27" t="s">
        <v>25</v>
      </c>
      <c r="E260" s="25">
        <v>14.72</v>
      </c>
      <c r="F260" s="25">
        <v>9.75</v>
      </c>
      <c r="G260" s="25">
        <v>36.72</v>
      </c>
      <c r="H260" s="25">
        <v>309</v>
      </c>
      <c r="I260" s="25">
        <v>12</v>
      </c>
      <c r="J260" s="25">
        <v>35</v>
      </c>
      <c r="K260" s="25">
        <v>95</v>
      </c>
      <c r="L260" s="25">
        <v>0.82</v>
      </c>
      <c r="M260" s="25">
        <v>0.05</v>
      </c>
      <c r="N260" s="25">
        <v>1.21</v>
      </c>
      <c r="O260" s="25">
        <v>0</v>
      </c>
    </row>
    <row r="261" spans="1:15" ht="27" customHeight="1">
      <c r="A261" s="6">
        <v>349</v>
      </c>
      <c r="B261" s="6">
        <v>6.78</v>
      </c>
      <c r="C261" s="38" t="s">
        <v>79</v>
      </c>
      <c r="D261" s="31" t="s">
        <v>25</v>
      </c>
      <c r="E261" s="6">
        <v>0.6000000000000001</v>
      </c>
      <c r="F261" s="6">
        <v>0</v>
      </c>
      <c r="G261" s="6">
        <v>20.9</v>
      </c>
      <c r="H261" s="6">
        <v>83</v>
      </c>
      <c r="I261" s="6">
        <v>23</v>
      </c>
      <c r="J261" s="6">
        <v>18</v>
      </c>
      <c r="K261" s="6">
        <v>38</v>
      </c>
      <c r="L261" s="6">
        <v>0.6000000000000001</v>
      </c>
      <c r="M261" s="6">
        <v>0.01</v>
      </c>
      <c r="N261" s="6">
        <v>1.09</v>
      </c>
      <c r="O261" s="6">
        <v>0.2</v>
      </c>
    </row>
    <row r="262" spans="1:15" ht="14.25" customHeight="1">
      <c r="A262" s="6"/>
      <c r="B262" s="6">
        <v>3.54</v>
      </c>
      <c r="C262" s="57" t="s">
        <v>41</v>
      </c>
      <c r="D262" s="18" t="s">
        <v>42</v>
      </c>
      <c r="E262" s="6">
        <v>4.5</v>
      </c>
      <c r="F262" s="33">
        <v>0.9</v>
      </c>
      <c r="G262" s="6">
        <v>30</v>
      </c>
      <c r="H262" s="6">
        <v>147</v>
      </c>
      <c r="I262" s="6">
        <v>32.7</v>
      </c>
      <c r="J262" s="6">
        <v>24</v>
      </c>
      <c r="K262" s="6">
        <v>72</v>
      </c>
      <c r="L262" s="6">
        <v>1.77</v>
      </c>
      <c r="M262" s="6">
        <v>0.19</v>
      </c>
      <c r="N262" s="6">
        <v>0</v>
      </c>
      <c r="O262" s="6">
        <v>0</v>
      </c>
    </row>
    <row r="263" spans="1:15" ht="14.25" customHeight="1">
      <c r="A263" s="6"/>
      <c r="B263" s="6">
        <f>SUM(B259:B262)</f>
        <v>82.64</v>
      </c>
      <c r="C263" s="53" t="s">
        <v>32</v>
      </c>
      <c r="D263" s="18"/>
      <c r="E263" s="23">
        <f aca="true" t="shared" si="46" ref="E263:O263">SUM(E259:E262)</f>
        <v>25.82</v>
      </c>
      <c r="F263" s="23">
        <f t="shared" si="46"/>
        <v>16.25</v>
      </c>
      <c r="G263" s="23">
        <f t="shared" si="46"/>
        <v>105.12</v>
      </c>
      <c r="H263" s="23">
        <f t="shared" si="46"/>
        <v>680</v>
      </c>
      <c r="I263" s="23">
        <f t="shared" si="46"/>
        <v>96.7</v>
      </c>
      <c r="J263" s="23">
        <f t="shared" si="46"/>
        <v>108</v>
      </c>
      <c r="K263" s="23">
        <f t="shared" si="46"/>
        <v>317</v>
      </c>
      <c r="L263" s="23">
        <f t="shared" si="46"/>
        <v>4.49</v>
      </c>
      <c r="M263" s="23">
        <f t="shared" si="46"/>
        <v>0.36</v>
      </c>
      <c r="N263" s="23">
        <f t="shared" si="46"/>
        <v>9.85</v>
      </c>
      <c r="O263" s="23">
        <f t="shared" si="46"/>
        <v>0.26</v>
      </c>
    </row>
    <row r="264" spans="1:15" ht="14.25" customHeight="1">
      <c r="A264" s="6"/>
      <c r="B264" s="6"/>
      <c r="C264" s="76" t="s">
        <v>43</v>
      </c>
      <c r="D264" s="77"/>
      <c r="E264" s="35">
        <f aca="true" t="shared" si="47" ref="E264:O264">E257+E263</f>
        <v>49.92</v>
      </c>
      <c r="F264" s="35">
        <f t="shared" si="47"/>
        <v>40.75</v>
      </c>
      <c r="G264" s="35">
        <f t="shared" si="47"/>
        <v>203.72</v>
      </c>
      <c r="H264" s="35">
        <f t="shared" si="47"/>
        <v>1390</v>
      </c>
      <c r="I264" s="35">
        <f t="shared" si="47"/>
        <v>729.4000000000001</v>
      </c>
      <c r="J264" s="35">
        <f t="shared" si="47"/>
        <v>190</v>
      </c>
      <c r="K264" s="35">
        <f t="shared" si="47"/>
        <v>706</v>
      </c>
      <c r="L264" s="35">
        <f t="shared" si="47"/>
        <v>7.220000000000001</v>
      </c>
      <c r="M264" s="35">
        <f t="shared" si="47"/>
        <v>0.9299999999999999</v>
      </c>
      <c r="N264" s="35">
        <f t="shared" si="47"/>
        <v>12.05</v>
      </c>
      <c r="O264" s="35">
        <f t="shared" si="47"/>
        <v>0.35</v>
      </c>
    </row>
    <row r="265" spans="1:15" ht="14.25" customHeight="1">
      <c r="A265" s="12"/>
      <c r="B265" s="12"/>
      <c r="C265" s="47" t="s">
        <v>44</v>
      </c>
      <c r="D265" s="1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4.25" customHeight="1">
      <c r="A266" s="12"/>
      <c r="B266" s="12"/>
      <c r="C266" s="13" t="s">
        <v>20</v>
      </c>
      <c r="D266" s="1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3.5" customHeight="1">
      <c r="A267" s="25">
        <v>271</v>
      </c>
      <c r="B267" s="25">
        <v>41.89</v>
      </c>
      <c r="C267" s="30" t="s">
        <v>56</v>
      </c>
      <c r="D267" s="27" t="s">
        <v>37</v>
      </c>
      <c r="E267" s="25">
        <v>14.5</v>
      </c>
      <c r="F267" s="25">
        <v>11</v>
      </c>
      <c r="G267" s="25">
        <v>11.3</v>
      </c>
      <c r="H267" s="25">
        <v>211</v>
      </c>
      <c r="I267" s="25">
        <v>6</v>
      </c>
      <c r="J267" s="25">
        <v>7.5</v>
      </c>
      <c r="K267" s="25">
        <v>16</v>
      </c>
      <c r="L267" s="25">
        <v>0.5</v>
      </c>
      <c r="M267" s="25">
        <v>0.04</v>
      </c>
      <c r="N267" s="25">
        <v>0.25</v>
      </c>
      <c r="O267" s="25">
        <v>0</v>
      </c>
    </row>
    <row r="268" spans="1:15" ht="15" customHeight="1">
      <c r="A268" s="25">
        <v>309</v>
      </c>
      <c r="B268" s="25">
        <v>6.77</v>
      </c>
      <c r="C268" s="30" t="s">
        <v>83</v>
      </c>
      <c r="D268" s="27" t="s">
        <v>39</v>
      </c>
      <c r="E268" s="25">
        <v>5.5</v>
      </c>
      <c r="F268" s="25">
        <v>4.2</v>
      </c>
      <c r="G268" s="25">
        <v>28.5</v>
      </c>
      <c r="H268" s="25">
        <v>183</v>
      </c>
      <c r="I268" s="25">
        <v>6</v>
      </c>
      <c r="J268" s="25">
        <v>8</v>
      </c>
      <c r="K268" s="25">
        <v>36</v>
      </c>
      <c r="L268" s="25">
        <v>0.77</v>
      </c>
      <c r="M268" s="25">
        <v>0.06</v>
      </c>
      <c r="N268" s="25">
        <v>0</v>
      </c>
      <c r="O268" s="25">
        <v>0.02</v>
      </c>
    </row>
    <row r="269" spans="1:15" ht="14.25" customHeight="1">
      <c r="A269" s="6">
        <v>338</v>
      </c>
      <c r="B269" s="6">
        <v>11.4</v>
      </c>
      <c r="C269" s="20" t="s">
        <v>71</v>
      </c>
      <c r="D269" s="31" t="s">
        <v>72</v>
      </c>
      <c r="E269" s="6">
        <v>0.5</v>
      </c>
      <c r="F269" s="6">
        <v>0.5</v>
      </c>
      <c r="G269" s="6">
        <v>11.7</v>
      </c>
      <c r="H269" s="6">
        <v>57</v>
      </c>
      <c r="I269" s="6">
        <v>19</v>
      </c>
      <c r="J269" s="6">
        <v>11</v>
      </c>
      <c r="K269" s="6">
        <v>14</v>
      </c>
      <c r="L269" s="6">
        <v>2.7</v>
      </c>
      <c r="M269" s="6">
        <v>0.04</v>
      </c>
      <c r="N269" s="6">
        <v>12</v>
      </c>
      <c r="O269" s="6">
        <v>0</v>
      </c>
    </row>
    <row r="270" spans="1:15" ht="14.25" customHeight="1">
      <c r="A270" s="6" t="s">
        <v>60</v>
      </c>
      <c r="B270" s="6">
        <v>5.16</v>
      </c>
      <c r="C270" s="28" t="s">
        <v>61</v>
      </c>
      <c r="D270" s="18" t="s">
        <v>25</v>
      </c>
      <c r="E270" s="6">
        <v>0</v>
      </c>
      <c r="F270" s="6">
        <v>0</v>
      </c>
      <c r="G270" s="6">
        <v>33</v>
      </c>
      <c r="H270" s="6">
        <v>132</v>
      </c>
      <c r="I270" s="6">
        <v>0.30000000000000004</v>
      </c>
      <c r="J270" s="6">
        <v>0</v>
      </c>
      <c r="K270" s="6">
        <v>0</v>
      </c>
      <c r="L270" s="6">
        <v>0.03</v>
      </c>
      <c r="M270" s="6">
        <v>0</v>
      </c>
      <c r="N270" s="6">
        <v>0.01</v>
      </c>
      <c r="O270" s="6">
        <v>0</v>
      </c>
    </row>
    <row r="271" spans="1:15" ht="14.25" customHeight="1">
      <c r="A271" s="6"/>
      <c r="B271" s="6">
        <v>2.25</v>
      </c>
      <c r="C271" s="42" t="s">
        <v>30</v>
      </c>
      <c r="D271" s="18" t="s">
        <v>31</v>
      </c>
      <c r="E271" s="6">
        <v>2.4</v>
      </c>
      <c r="F271" s="6">
        <v>0.6</v>
      </c>
      <c r="G271" s="6">
        <v>17.1</v>
      </c>
      <c r="H271" s="6">
        <v>84</v>
      </c>
      <c r="I271" s="6">
        <v>11.7</v>
      </c>
      <c r="J271" s="6">
        <v>10</v>
      </c>
      <c r="K271" s="6">
        <v>27</v>
      </c>
      <c r="L271" s="6">
        <v>0.6</v>
      </c>
      <c r="M271" s="6">
        <v>0.09</v>
      </c>
      <c r="N271" s="6">
        <v>0</v>
      </c>
      <c r="O271" s="6">
        <v>0</v>
      </c>
    </row>
    <row r="272" spans="1:15" ht="14.25" customHeight="1">
      <c r="A272" s="6"/>
      <c r="B272" s="6">
        <f>B267+B268+B269+B270+B271</f>
        <v>67.47</v>
      </c>
      <c r="C272" s="53" t="s">
        <v>32</v>
      </c>
      <c r="D272" s="18"/>
      <c r="E272" s="23">
        <f aca="true" t="shared" si="48" ref="E272:O272">SUM(E267:E271)</f>
        <v>22.9</v>
      </c>
      <c r="F272" s="23">
        <f t="shared" si="48"/>
        <v>16.3</v>
      </c>
      <c r="G272" s="23">
        <f t="shared" si="48"/>
        <v>101.6</v>
      </c>
      <c r="H272" s="23">
        <f t="shared" si="48"/>
        <v>667</v>
      </c>
      <c r="I272" s="23">
        <f t="shared" si="48"/>
        <v>43</v>
      </c>
      <c r="J272" s="23">
        <f t="shared" si="48"/>
        <v>36.5</v>
      </c>
      <c r="K272" s="23">
        <f t="shared" si="48"/>
        <v>93</v>
      </c>
      <c r="L272" s="23">
        <f t="shared" si="48"/>
        <v>4.6</v>
      </c>
      <c r="M272" s="23">
        <f t="shared" si="48"/>
        <v>0.23</v>
      </c>
      <c r="N272" s="23">
        <f t="shared" si="48"/>
        <v>12.26</v>
      </c>
      <c r="O272" s="23">
        <f t="shared" si="48"/>
        <v>0.02</v>
      </c>
    </row>
    <row r="273" spans="1:15" ht="26.25" customHeight="1">
      <c r="A273" s="12"/>
      <c r="B273" s="12"/>
      <c r="C273" s="62" t="s">
        <v>33</v>
      </c>
      <c r="D273" s="1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4.25" customHeight="1">
      <c r="A274" s="6">
        <v>88</v>
      </c>
      <c r="B274" s="6">
        <v>18.83</v>
      </c>
      <c r="C274" s="28" t="s">
        <v>153</v>
      </c>
      <c r="D274" s="31" t="s">
        <v>63</v>
      </c>
      <c r="E274" s="6">
        <v>4.65</v>
      </c>
      <c r="F274" s="6">
        <v>3</v>
      </c>
      <c r="G274" s="6">
        <v>7.7</v>
      </c>
      <c r="H274" s="6">
        <v>81</v>
      </c>
      <c r="I274" s="6">
        <v>34</v>
      </c>
      <c r="J274" s="6">
        <v>22</v>
      </c>
      <c r="K274" s="6">
        <v>47</v>
      </c>
      <c r="L274" s="6">
        <v>0.76</v>
      </c>
      <c r="M274" s="6">
        <v>0.06</v>
      </c>
      <c r="N274" s="6">
        <v>18.36</v>
      </c>
      <c r="O274" s="6">
        <v>0</v>
      </c>
    </row>
    <row r="275" spans="1:15" ht="14.25" customHeight="1">
      <c r="A275" s="25" t="s">
        <v>64</v>
      </c>
      <c r="B275" s="25">
        <v>48.05</v>
      </c>
      <c r="C275" s="30" t="s">
        <v>65</v>
      </c>
      <c r="D275" s="27" t="s">
        <v>66</v>
      </c>
      <c r="E275" s="25">
        <v>17.1</v>
      </c>
      <c r="F275" s="25">
        <v>10</v>
      </c>
      <c r="G275" s="25">
        <v>4.4</v>
      </c>
      <c r="H275" s="25">
        <v>179</v>
      </c>
      <c r="I275" s="25">
        <v>15</v>
      </c>
      <c r="J275" s="25">
        <v>21</v>
      </c>
      <c r="K275" s="25">
        <v>141</v>
      </c>
      <c r="L275" s="25">
        <v>0.7</v>
      </c>
      <c r="M275" s="25">
        <v>0.23</v>
      </c>
      <c r="N275" s="25">
        <v>0.56</v>
      </c>
      <c r="O275" s="25">
        <v>0.02</v>
      </c>
    </row>
    <row r="276" spans="1:15" ht="27" customHeight="1">
      <c r="A276" s="6">
        <v>312</v>
      </c>
      <c r="B276" s="6">
        <v>17.82</v>
      </c>
      <c r="C276" s="42" t="s">
        <v>94</v>
      </c>
      <c r="D276" s="18" t="s">
        <v>39</v>
      </c>
      <c r="E276" s="6">
        <v>3.1</v>
      </c>
      <c r="F276" s="6">
        <v>5.4</v>
      </c>
      <c r="G276" s="6">
        <v>12.1</v>
      </c>
      <c r="H276" s="6">
        <v>138</v>
      </c>
      <c r="I276" s="6">
        <v>37</v>
      </c>
      <c r="J276" s="6">
        <v>28</v>
      </c>
      <c r="K276" s="6">
        <v>82</v>
      </c>
      <c r="L276" s="6">
        <v>0.99</v>
      </c>
      <c r="M276" s="6">
        <v>0.14</v>
      </c>
      <c r="N276" s="6">
        <v>5.18</v>
      </c>
      <c r="O276" s="6">
        <v>0.03</v>
      </c>
    </row>
    <row r="277" spans="1:15" ht="14.25" customHeight="1">
      <c r="A277" s="6">
        <v>376</v>
      </c>
      <c r="B277" s="6">
        <v>1.04</v>
      </c>
      <c r="C277" s="16" t="s">
        <v>40</v>
      </c>
      <c r="D277" s="31" t="s">
        <v>25</v>
      </c>
      <c r="E277" s="6">
        <v>0.2</v>
      </c>
      <c r="F277" s="6">
        <v>0.1</v>
      </c>
      <c r="G277" s="6">
        <v>10.1</v>
      </c>
      <c r="H277" s="6">
        <v>41</v>
      </c>
      <c r="I277" s="6">
        <v>5</v>
      </c>
      <c r="J277" s="6">
        <v>4</v>
      </c>
      <c r="K277" s="6">
        <v>8</v>
      </c>
      <c r="L277" s="6">
        <v>0.85</v>
      </c>
      <c r="M277" s="6">
        <v>0</v>
      </c>
      <c r="N277" s="6">
        <v>0.1</v>
      </c>
      <c r="O277" s="6">
        <v>0</v>
      </c>
    </row>
    <row r="278" spans="1:15" ht="14.25" customHeight="1">
      <c r="A278" s="6"/>
      <c r="B278" s="6">
        <v>3.54</v>
      </c>
      <c r="C278" s="57" t="s">
        <v>41</v>
      </c>
      <c r="D278" s="18" t="s">
        <v>42</v>
      </c>
      <c r="E278" s="6">
        <v>4.5</v>
      </c>
      <c r="F278" s="33">
        <v>0.9</v>
      </c>
      <c r="G278" s="6">
        <v>30</v>
      </c>
      <c r="H278" s="6">
        <v>147</v>
      </c>
      <c r="I278" s="6">
        <v>32.7</v>
      </c>
      <c r="J278" s="6">
        <v>24</v>
      </c>
      <c r="K278" s="6">
        <v>72</v>
      </c>
      <c r="L278" s="6">
        <v>1.77</v>
      </c>
      <c r="M278" s="6">
        <v>0.19</v>
      </c>
      <c r="N278" s="6">
        <v>0</v>
      </c>
      <c r="O278" s="6">
        <v>0</v>
      </c>
    </row>
    <row r="279" spans="1:15" ht="14.25" customHeight="1">
      <c r="A279" s="6"/>
      <c r="B279" s="6">
        <f>B274+B275+B276+B277+B278</f>
        <v>89.28</v>
      </c>
      <c r="C279" s="53" t="s">
        <v>32</v>
      </c>
      <c r="D279" s="18"/>
      <c r="E279" s="23">
        <f aca="true" t="shared" si="49" ref="E279:O279">SUM(E274:E278)</f>
        <v>29.55</v>
      </c>
      <c r="F279" s="23">
        <f t="shared" si="49"/>
        <v>19.4</v>
      </c>
      <c r="G279" s="23">
        <f t="shared" si="49"/>
        <v>64.30000000000001</v>
      </c>
      <c r="H279" s="23">
        <f t="shared" si="49"/>
        <v>586</v>
      </c>
      <c r="I279" s="23">
        <f t="shared" si="49"/>
        <v>123.7</v>
      </c>
      <c r="J279" s="23">
        <f t="shared" si="49"/>
        <v>99</v>
      </c>
      <c r="K279" s="23">
        <f t="shared" si="49"/>
        <v>350</v>
      </c>
      <c r="L279" s="23">
        <f t="shared" si="49"/>
        <v>5.07</v>
      </c>
      <c r="M279" s="23">
        <f t="shared" si="49"/>
        <v>0.6200000000000001</v>
      </c>
      <c r="N279" s="23">
        <f t="shared" si="49"/>
        <v>24.2</v>
      </c>
      <c r="O279" s="23">
        <f t="shared" si="49"/>
        <v>0.05</v>
      </c>
    </row>
    <row r="280" spans="1:15" ht="14.25" customHeight="1">
      <c r="A280" s="12"/>
      <c r="B280" s="12"/>
      <c r="C280" s="78" t="s">
        <v>43</v>
      </c>
      <c r="D280" s="79"/>
      <c r="E280" s="35">
        <f aca="true" t="shared" si="50" ref="E280:O280">E272+E279</f>
        <v>52.45</v>
      </c>
      <c r="F280" s="35">
        <f t="shared" si="50"/>
        <v>35.7</v>
      </c>
      <c r="G280" s="35">
        <f t="shared" si="50"/>
        <v>165.9</v>
      </c>
      <c r="H280" s="35">
        <f t="shared" si="50"/>
        <v>1253</v>
      </c>
      <c r="I280" s="35">
        <f t="shared" si="50"/>
        <v>166.7</v>
      </c>
      <c r="J280" s="35">
        <f t="shared" si="50"/>
        <v>135.5</v>
      </c>
      <c r="K280" s="35">
        <f t="shared" si="50"/>
        <v>443</v>
      </c>
      <c r="L280" s="35">
        <f t="shared" si="50"/>
        <v>9.67</v>
      </c>
      <c r="M280" s="35">
        <f t="shared" si="50"/>
        <v>0.8500000000000001</v>
      </c>
      <c r="N280" s="35">
        <f t="shared" si="50"/>
        <v>36.46</v>
      </c>
      <c r="O280" s="35">
        <f t="shared" si="50"/>
        <v>0.07</v>
      </c>
    </row>
    <row r="281" spans="1:15" ht="14.25" customHeight="1">
      <c r="A281" s="12"/>
      <c r="B281" s="12"/>
      <c r="C281" s="47" t="s">
        <v>55</v>
      </c>
      <c r="D281" s="1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4.25" customHeight="1">
      <c r="A282" s="12"/>
      <c r="B282" s="12"/>
      <c r="C282" s="13" t="s">
        <v>20</v>
      </c>
      <c r="D282" s="1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4.25" customHeight="1">
      <c r="A283" s="6">
        <v>15</v>
      </c>
      <c r="B283" s="6">
        <v>5.39</v>
      </c>
      <c r="C283" s="16" t="s">
        <v>21</v>
      </c>
      <c r="D283" s="17" t="s">
        <v>22</v>
      </c>
      <c r="E283" s="6">
        <v>2.3</v>
      </c>
      <c r="F283" s="6">
        <v>3</v>
      </c>
      <c r="G283" s="6">
        <v>0</v>
      </c>
      <c r="H283" s="6">
        <v>36</v>
      </c>
      <c r="I283" s="6">
        <v>88</v>
      </c>
      <c r="J283" s="6">
        <v>3.5</v>
      </c>
      <c r="K283" s="6">
        <v>50</v>
      </c>
      <c r="L283" s="6">
        <v>0.1</v>
      </c>
      <c r="M283" s="6">
        <v>0</v>
      </c>
      <c r="N283" s="6">
        <v>0.07</v>
      </c>
      <c r="O283" s="6">
        <v>0.03</v>
      </c>
    </row>
    <row r="284" spans="1:15" ht="14.25" customHeight="1">
      <c r="A284" s="6">
        <v>14</v>
      </c>
      <c r="B284" s="6">
        <v>5.81</v>
      </c>
      <c r="C284" s="20" t="s">
        <v>23</v>
      </c>
      <c r="D284" s="31" t="s">
        <v>22</v>
      </c>
      <c r="E284" s="6">
        <v>0.1</v>
      </c>
      <c r="F284" s="6">
        <v>7.3</v>
      </c>
      <c r="G284" s="6">
        <v>0.1</v>
      </c>
      <c r="H284" s="6">
        <v>66</v>
      </c>
      <c r="I284" s="6">
        <v>2</v>
      </c>
      <c r="J284" s="6">
        <v>0</v>
      </c>
      <c r="K284" s="6">
        <v>3</v>
      </c>
      <c r="L284" s="6">
        <v>0.02</v>
      </c>
      <c r="M284" s="6">
        <v>0</v>
      </c>
      <c r="N284" s="6">
        <v>0</v>
      </c>
      <c r="O284" s="6">
        <v>0.04</v>
      </c>
    </row>
    <row r="285" spans="1:15" ht="14.25" customHeight="1">
      <c r="A285" s="6">
        <v>223</v>
      </c>
      <c r="B285" s="6">
        <v>49.95</v>
      </c>
      <c r="C285" s="28" t="s">
        <v>143</v>
      </c>
      <c r="D285" s="31" t="s">
        <v>46</v>
      </c>
      <c r="E285" s="6">
        <v>25.6</v>
      </c>
      <c r="F285" s="6">
        <v>19.8</v>
      </c>
      <c r="G285" s="6">
        <v>39.3</v>
      </c>
      <c r="H285" s="6">
        <v>438</v>
      </c>
      <c r="I285" s="6">
        <v>309</v>
      </c>
      <c r="J285" s="6">
        <v>42</v>
      </c>
      <c r="K285" s="6">
        <v>368</v>
      </c>
      <c r="L285" s="6">
        <v>0.9</v>
      </c>
      <c r="M285" s="6">
        <v>0.09</v>
      </c>
      <c r="N285" s="6">
        <v>0.52</v>
      </c>
      <c r="O285" s="6">
        <v>0.06</v>
      </c>
    </row>
    <row r="286" spans="1:15" ht="14.25" customHeight="1">
      <c r="A286" s="25">
        <v>377</v>
      </c>
      <c r="B286" s="25">
        <v>2.12</v>
      </c>
      <c r="C286" s="37" t="s">
        <v>47</v>
      </c>
      <c r="D286" s="27" t="s">
        <v>48</v>
      </c>
      <c r="E286" s="25">
        <v>0.30000000000000004</v>
      </c>
      <c r="F286" s="25">
        <v>0.1</v>
      </c>
      <c r="G286" s="25">
        <v>10.3</v>
      </c>
      <c r="H286" s="25">
        <v>44</v>
      </c>
      <c r="I286" s="25">
        <v>8</v>
      </c>
      <c r="J286" s="25">
        <v>5</v>
      </c>
      <c r="K286" s="25">
        <v>10</v>
      </c>
      <c r="L286" s="25">
        <v>0.9</v>
      </c>
      <c r="M286" s="25">
        <v>0</v>
      </c>
      <c r="N286" s="25">
        <v>2.9</v>
      </c>
      <c r="O286" s="25">
        <v>0</v>
      </c>
    </row>
    <row r="287" spans="1:15" ht="14.25" customHeight="1">
      <c r="A287" s="6"/>
      <c r="B287" s="6">
        <v>2.25</v>
      </c>
      <c r="C287" s="42" t="s">
        <v>30</v>
      </c>
      <c r="D287" s="18" t="s">
        <v>31</v>
      </c>
      <c r="E287" s="6">
        <v>2.4</v>
      </c>
      <c r="F287" s="6">
        <v>0.6</v>
      </c>
      <c r="G287" s="6">
        <v>17.1</v>
      </c>
      <c r="H287" s="6">
        <v>84</v>
      </c>
      <c r="I287" s="6">
        <v>11.7</v>
      </c>
      <c r="J287" s="6">
        <v>10</v>
      </c>
      <c r="K287" s="6">
        <v>27</v>
      </c>
      <c r="L287" s="6">
        <v>0.6</v>
      </c>
      <c r="M287" s="6">
        <v>0.09</v>
      </c>
      <c r="N287" s="6">
        <v>0</v>
      </c>
      <c r="O287" s="6">
        <v>0</v>
      </c>
    </row>
    <row r="288" spans="1:15" ht="14.25" customHeight="1">
      <c r="A288" s="6"/>
      <c r="B288" s="6">
        <f>SUM(B283:B287)</f>
        <v>65.52000000000001</v>
      </c>
      <c r="C288" s="53" t="s">
        <v>32</v>
      </c>
      <c r="D288" s="18"/>
      <c r="E288" s="23">
        <f aca="true" t="shared" si="51" ref="E288:O288">SUM(E283:E287)</f>
        <v>30.7</v>
      </c>
      <c r="F288" s="23">
        <f t="shared" si="51"/>
        <v>30.800000000000004</v>
      </c>
      <c r="G288" s="23">
        <f t="shared" si="51"/>
        <v>66.80000000000001</v>
      </c>
      <c r="H288" s="23">
        <f t="shared" si="51"/>
        <v>668</v>
      </c>
      <c r="I288" s="23">
        <f t="shared" si="51"/>
        <v>418.7</v>
      </c>
      <c r="J288" s="23">
        <f t="shared" si="51"/>
        <v>60.5</v>
      </c>
      <c r="K288" s="23">
        <f t="shared" si="51"/>
        <v>458</v>
      </c>
      <c r="L288" s="23">
        <f t="shared" si="51"/>
        <v>2.52</v>
      </c>
      <c r="M288" s="23">
        <f t="shared" si="51"/>
        <v>0.18</v>
      </c>
      <c r="N288" s="23">
        <f t="shared" si="51"/>
        <v>3.49</v>
      </c>
      <c r="O288" s="23">
        <f t="shared" si="51"/>
        <v>0.13</v>
      </c>
    </row>
    <row r="289" spans="1:15" ht="14.25" customHeight="1">
      <c r="A289" s="12"/>
      <c r="B289" s="12"/>
      <c r="C289" s="62" t="s">
        <v>33</v>
      </c>
      <c r="D289" s="14"/>
      <c r="E289" s="23"/>
      <c r="F289" s="6"/>
      <c r="G289" s="6"/>
      <c r="H289" s="6"/>
      <c r="I289" s="23"/>
      <c r="J289" s="6"/>
      <c r="K289" s="6"/>
      <c r="L289" s="6"/>
      <c r="M289" s="6"/>
      <c r="N289" s="6"/>
      <c r="O289" s="6"/>
    </row>
    <row r="290" spans="1:15" ht="14.25" customHeight="1">
      <c r="A290" s="6">
        <v>120</v>
      </c>
      <c r="B290" s="6">
        <v>9.19</v>
      </c>
      <c r="C290" s="45" t="s">
        <v>154</v>
      </c>
      <c r="D290" s="27" t="s">
        <v>93</v>
      </c>
      <c r="E290" s="6">
        <v>5.7</v>
      </c>
      <c r="F290" s="6">
        <v>5.6</v>
      </c>
      <c r="G290" s="6">
        <v>21.1</v>
      </c>
      <c r="H290" s="6">
        <v>160</v>
      </c>
      <c r="I290" s="6">
        <v>146</v>
      </c>
      <c r="J290" s="6">
        <v>20</v>
      </c>
      <c r="K290" s="6">
        <v>124</v>
      </c>
      <c r="L290" s="6">
        <v>0.42</v>
      </c>
      <c r="M290" s="6">
        <v>0.08</v>
      </c>
      <c r="N290" s="6">
        <v>0.81</v>
      </c>
      <c r="O290" s="6">
        <v>0.03</v>
      </c>
    </row>
    <row r="291" spans="1:15" ht="14.25" customHeight="1">
      <c r="A291" s="6">
        <v>280</v>
      </c>
      <c r="B291" s="6">
        <v>45.08</v>
      </c>
      <c r="C291" s="45" t="s">
        <v>75</v>
      </c>
      <c r="D291" s="18" t="s">
        <v>127</v>
      </c>
      <c r="E291" s="6">
        <v>15.5</v>
      </c>
      <c r="F291" s="6">
        <v>16.8</v>
      </c>
      <c r="G291" s="6">
        <v>16.6</v>
      </c>
      <c r="H291" s="6">
        <v>287</v>
      </c>
      <c r="I291" s="6">
        <v>38</v>
      </c>
      <c r="J291" s="6">
        <v>11</v>
      </c>
      <c r="K291" s="6">
        <v>48</v>
      </c>
      <c r="L291" s="6">
        <v>0.55</v>
      </c>
      <c r="M291" s="6">
        <v>0.05</v>
      </c>
      <c r="N291" s="6">
        <v>1.9</v>
      </c>
      <c r="O291" s="6">
        <v>0.02</v>
      </c>
    </row>
    <row r="292" spans="1:15" ht="28.5" customHeight="1">
      <c r="A292" s="25">
        <v>302</v>
      </c>
      <c r="B292" s="25">
        <v>11.73</v>
      </c>
      <c r="C292" s="30" t="s">
        <v>38</v>
      </c>
      <c r="D292" s="27" t="s">
        <v>39</v>
      </c>
      <c r="E292" s="25">
        <v>8.5</v>
      </c>
      <c r="F292" s="25">
        <v>7.3</v>
      </c>
      <c r="G292" s="25">
        <v>36.6</v>
      </c>
      <c r="H292" s="25">
        <v>251</v>
      </c>
      <c r="I292" s="25">
        <v>15</v>
      </c>
      <c r="J292" s="25">
        <v>133</v>
      </c>
      <c r="K292" s="25">
        <v>201</v>
      </c>
      <c r="L292" s="25">
        <v>4.5</v>
      </c>
      <c r="M292" s="25">
        <v>0.21</v>
      </c>
      <c r="N292" s="25">
        <v>0</v>
      </c>
      <c r="O292" s="25">
        <v>0.03</v>
      </c>
    </row>
    <row r="293" spans="1:15" ht="14.25" customHeight="1">
      <c r="A293" s="6">
        <v>71</v>
      </c>
      <c r="B293" s="6">
        <v>3.15</v>
      </c>
      <c r="C293" s="16" t="s">
        <v>26</v>
      </c>
      <c r="D293" s="17" t="s">
        <v>88</v>
      </c>
      <c r="E293" s="6">
        <v>0.3</v>
      </c>
      <c r="F293" s="6">
        <v>0</v>
      </c>
      <c r="G293" s="6">
        <v>1</v>
      </c>
      <c r="H293" s="6">
        <v>6</v>
      </c>
      <c r="I293" s="6">
        <v>4</v>
      </c>
      <c r="J293" s="6">
        <v>5</v>
      </c>
      <c r="K293" s="6">
        <v>6</v>
      </c>
      <c r="L293" s="6">
        <v>0.25</v>
      </c>
      <c r="M293" s="6">
        <v>0.02</v>
      </c>
      <c r="N293" s="6">
        <v>6</v>
      </c>
      <c r="O293" s="6">
        <v>0</v>
      </c>
    </row>
    <row r="294" spans="1:15" ht="14.25" customHeight="1">
      <c r="A294" s="6">
        <v>349</v>
      </c>
      <c r="B294" s="6">
        <v>6.78</v>
      </c>
      <c r="C294" s="38" t="s">
        <v>79</v>
      </c>
      <c r="D294" s="31" t="s">
        <v>25</v>
      </c>
      <c r="E294" s="6">
        <v>0.6000000000000001</v>
      </c>
      <c r="F294" s="6">
        <v>0</v>
      </c>
      <c r="G294" s="6">
        <v>20.9</v>
      </c>
      <c r="H294" s="6">
        <v>83</v>
      </c>
      <c r="I294" s="6">
        <v>23</v>
      </c>
      <c r="J294" s="6">
        <v>18</v>
      </c>
      <c r="K294" s="6">
        <v>38</v>
      </c>
      <c r="L294" s="6">
        <v>0.6000000000000001</v>
      </c>
      <c r="M294" s="6">
        <v>0.01</v>
      </c>
      <c r="N294" s="6">
        <v>1.09</v>
      </c>
      <c r="O294" s="6">
        <v>0.2</v>
      </c>
    </row>
    <row r="295" spans="1:15" ht="14.25" customHeight="1">
      <c r="A295" s="6"/>
      <c r="B295" s="6">
        <v>3.54</v>
      </c>
      <c r="C295" s="57" t="s">
        <v>41</v>
      </c>
      <c r="D295" s="18" t="s">
        <v>42</v>
      </c>
      <c r="E295" s="6">
        <v>4.5</v>
      </c>
      <c r="F295" s="33">
        <v>0.9</v>
      </c>
      <c r="G295" s="6">
        <v>30</v>
      </c>
      <c r="H295" s="6">
        <v>147</v>
      </c>
      <c r="I295" s="6">
        <v>32.7</v>
      </c>
      <c r="J295" s="6">
        <v>24</v>
      </c>
      <c r="K295" s="6">
        <v>72</v>
      </c>
      <c r="L295" s="6">
        <v>1.77</v>
      </c>
      <c r="M295" s="6">
        <v>0.19</v>
      </c>
      <c r="N295" s="6">
        <v>0</v>
      </c>
      <c r="O295" s="6">
        <v>0</v>
      </c>
    </row>
    <row r="296" spans="1:15" ht="14.25" customHeight="1">
      <c r="A296" s="6"/>
      <c r="B296" s="40">
        <f>SUM(B290:B295)</f>
        <v>79.47000000000001</v>
      </c>
      <c r="C296" s="53" t="s">
        <v>32</v>
      </c>
      <c r="D296" s="18"/>
      <c r="E296" s="23">
        <f aca="true" t="shared" si="52" ref="E296:O296">SUM(E290:E295)</f>
        <v>35.1</v>
      </c>
      <c r="F296" s="23">
        <f t="shared" si="52"/>
        <v>30.599999999999998</v>
      </c>
      <c r="G296" s="23">
        <f t="shared" si="52"/>
        <v>126.20000000000002</v>
      </c>
      <c r="H296" s="23">
        <f t="shared" si="52"/>
        <v>934</v>
      </c>
      <c r="I296" s="23">
        <f t="shared" si="52"/>
        <v>258.7</v>
      </c>
      <c r="J296" s="23">
        <f t="shared" si="52"/>
        <v>211</v>
      </c>
      <c r="K296" s="23">
        <f t="shared" si="52"/>
        <v>489</v>
      </c>
      <c r="L296" s="23">
        <f t="shared" si="52"/>
        <v>8.09</v>
      </c>
      <c r="M296" s="23">
        <f t="shared" si="52"/>
        <v>0.56</v>
      </c>
      <c r="N296" s="23">
        <f t="shared" si="52"/>
        <v>9.8</v>
      </c>
      <c r="O296" s="23">
        <f t="shared" si="52"/>
        <v>0.28</v>
      </c>
    </row>
    <row r="297" spans="1:15" ht="14.25" customHeight="1">
      <c r="A297" s="6"/>
      <c r="B297" s="6"/>
      <c r="C297" s="80" t="s">
        <v>43</v>
      </c>
      <c r="D297" s="77"/>
      <c r="E297" s="35">
        <f aca="true" t="shared" si="53" ref="E297:O297">E288+E296</f>
        <v>65.8</v>
      </c>
      <c r="F297" s="35">
        <f t="shared" si="53"/>
        <v>61.400000000000006</v>
      </c>
      <c r="G297" s="35">
        <f t="shared" si="53"/>
        <v>193.00000000000003</v>
      </c>
      <c r="H297" s="35">
        <f t="shared" si="53"/>
        <v>1602</v>
      </c>
      <c r="I297" s="35">
        <f t="shared" si="53"/>
        <v>677.4</v>
      </c>
      <c r="J297" s="35">
        <f t="shared" si="53"/>
        <v>271.5</v>
      </c>
      <c r="K297" s="35">
        <f t="shared" si="53"/>
        <v>947</v>
      </c>
      <c r="L297" s="35">
        <f t="shared" si="53"/>
        <v>10.61</v>
      </c>
      <c r="M297" s="35">
        <f t="shared" si="53"/>
        <v>0.74</v>
      </c>
      <c r="N297" s="35">
        <f t="shared" si="53"/>
        <v>13.290000000000001</v>
      </c>
      <c r="O297" s="35">
        <f t="shared" si="53"/>
        <v>0.41000000000000003</v>
      </c>
    </row>
    <row r="298" spans="1:15" ht="14.25" customHeight="1">
      <c r="A298" s="12"/>
      <c r="B298" s="12"/>
      <c r="C298" s="47" t="s">
        <v>67</v>
      </c>
      <c r="D298" s="1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25.5" customHeight="1">
      <c r="A299" s="12"/>
      <c r="B299" s="12"/>
      <c r="C299" s="13" t="s">
        <v>20</v>
      </c>
      <c r="D299" s="1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4.25" customHeight="1">
      <c r="A300" s="6">
        <v>14</v>
      </c>
      <c r="B300" s="6">
        <v>5.81</v>
      </c>
      <c r="C300" s="20" t="s">
        <v>23</v>
      </c>
      <c r="D300" s="31" t="s">
        <v>22</v>
      </c>
      <c r="E300" s="6">
        <v>0.1</v>
      </c>
      <c r="F300" s="6">
        <v>7.3</v>
      </c>
      <c r="G300" s="6">
        <v>0.1</v>
      </c>
      <c r="H300" s="6">
        <v>66</v>
      </c>
      <c r="I300" s="6">
        <v>2</v>
      </c>
      <c r="J300" s="6">
        <v>0</v>
      </c>
      <c r="K300" s="6">
        <v>3</v>
      </c>
      <c r="L300" s="6">
        <v>0.02</v>
      </c>
      <c r="M300" s="6">
        <v>0</v>
      </c>
      <c r="N300" s="6">
        <v>0</v>
      </c>
      <c r="O300" s="6">
        <v>0.04</v>
      </c>
    </row>
    <row r="301" spans="1:15" ht="14.25" customHeight="1">
      <c r="A301" s="25" t="s">
        <v>112</v>
      </c>
      <c r="B301" s="25">
        <v>40.21</v>
      </c>
      <c r="C301" s="30" t="s">
        <v>155</v>
      </c>
      <c r="D301" s="27" t="s">
        <v>37</v>
      </c>
      <c r="E301" s="25">
        <v>18.99</v>
      </c>
      <c r="F301" s="25">
        <v>12.38</v>
      </c>
      <c r="G301" s="25">
        <v>3.61</v>
      </c>
      <c r="H301" s="25">
        <v>266</v>
      </c>
      <c r="I301" s="25">
        <v>31</v>
      </c>
      <c r="J301" s="25">
        <v>59</v>
      </c>
      <c r="K301" s="25">
        <v>152</v>
      </c>
      <c r="L301" s="25">
        <v>1.41</v>
      </c>
      <c r="M301" s="25">
        <v>0.06</v>
      </c>
      <c r="N301" s="25">
        <v>6.37</v>
      </c>
      <c r="O301" s="25">
        <v>0.09</v>
      </c>
    </row>
    <row r="302" spans="1:15" ht="14.25" customHeight="1">
      <c r="A302" s="25">
        <v>304</v>
      </c>
      <c r="B302" s="25">
        <v>9.3</v>
      </c>
      <c r="C302" s="30" t="s">
        <v>53</v>
      </c>
      <c r="D302" s="27" t="s">
        <v>39</v>
      </c>
      <c r="E302" s="25">
        <v>3.7</v>
      </c>
      <c r="F302" s="25">
        <v>6.3</v>
      </c>
      <c r="G302" s="25">
        <v>28.5</v>
      </c>
      <c r="H302" s="25">
        <v>216</v>
      </c>
      <c r="I302" s="25">
        <v>1</v>
      </c>
      <c r="J302" s="25">
        <v>19</v>
      </c>
      <c r="K302" s="25">
        <v>62</v>
      </c>
      <c r="L302" s="25">
        <v>0.52</v>
      </c>
      <c r="M302" s="25">
        <v>0.03</v>
      </c>
      <c r="N302" s="25">
        <v>0</v>
      </c>
      <c r="O302" s="25">
        <v>0.03</v>
      </c>
    </row>
    <row r="303" spans="1:15" ht="14.25" customHeight="1">
      <c r="A303" s="6">
        <v>71</v>
      </c>
      <c r="B303" s="6">
        <v>2.52</v>
      </c>
      <c r="C303" s="16" t="s">
        <v>128</v>
      </c>
      <c r="D303" s="17" t="s">
        <v>115</v>
      </c>
      <c r="E303" s="6">
        <v>0.2</v>
      </c>
      <c r="F303" s="6">
        <v>0.04</v>
      </c>
      <c r="G303" s="6">
        <v>0.75</v>
      </c>
      <c r="H303" s="6">
        <v>5</v>
      </c>
      <c r="I303" s="6">
        <v>3</v>
      </c>
      <c r="J303" s="6">
        <v>4</v>
      </c>
      <c r="K303" s="6">
        <v>5.5</v>
      </c>
      <c r="L303" s="6">
        <v>0.18</v>
      </c>
      <c r="M303" s="6">
        <v>0.01</v>
      </c>
      <c r="N303" s="6">
        <v>5</v>
      </c>
      <c r="O303" s="6">
        <v>0</v>
      </c>
    </row>
    <row r="304" spans="1:15" ht="14.25" customHeight="1">
      <c r="A304" s="6" t="s">
        <v>28</v>
      </c>
      <c r="B304" s="6">
        <v>5.4</v>
      </c>
      <c r="C304" s="42" t="s">
        <v>29</v>
      </c>
      <c r="D304" s="18" t="s">
        <v>25</v>
      </c>
      <c r="E304" s="6">
        <v>2.3</v>
      </c>
      <c r="F304" s="6">
        <v>1.8</v>
      </c>
      <c r="G304" s="6">
        <v>25</v>
      </c>
      <c r="H304" s="6">
        <v>125</v>
      </c>
      <c r="I304" s="6">
        <v>61</v>
      </c>
      <c r="J304" s="6">
        <v>7</v>
      </c>
      <c r="K304" s="6">
        <v>45</v>
      </c>
      <c r="L304" s="6">
        <v>0.1</v>
      </c>
      <c r="M304" s="6">
        <v>0.24</v>
      </c>
      <c r="N304" s="6">
        <v>0.65</v>
      </c>
      <c r="O304" s="6">
        <v>0.01</v>
      </c>
    </row>
    <row r="305" spans="1:15" ht="28.5" customHeight="1">
      <c r="A305" s="6"/>
      <c r="B305" s="6">
        <v>2.25</v>
      </c>
      <c r="C305" s="42" t="s">
        <v>30</v>
      </c>
      <c r="D305" s="18" t="s">
        <v>31</v>
      </c>
      <c r="E305" s="6">
        <v>2.4</v>
      </c>
      <c r="F305" s="6">
        <v>0.6</v>
      </c>
      <c r="G305" s="6">
        <v>17.1</v>
      </c>
      <c r="H305" s="6">
        <v>84</v>
      </c>
      <c r="I305" s="6">
        <v>11.7</v>
      </c>
      <c r="J305" s="6">
        <v>10</v>
      </c>
      <c r="K305" s="6">
        <v>27</v>
      </c>
      <c r="L305" s="6">
        <v>0.6</v>
      </c>
      <c r="M305" s="6">
        <v>0.09</v>
      </c>
      <c r="N305" s="6">
        <v>0</v>
      </c>
      <c r="O305" s="6">
        <v>0</v>
      </c>
    </row>
    <row r="306" spans="1:15" ht="14.25" customHeight="1">
      <c r="A306" s="6"/>
      <c r="B306" s="6">
        <f>SUM(B300:B305)</f>
        <v>65.49000000000001</v>
      </c>
      <c r="C306" s="53" t="s">
        <v>32</v>
      </c>
      <c r="D306" s="18"/>
      <c r="E306" s="23">
        <f aca="true" t="shared" si="54" ref="E306:O306">SUM(E300:E305)</f>
        <v>27.689999999999998</v>
      </c>
      <c r="F306" s="23">
        <f t="shared" si="54"/>
        <v>28.42</v>
      </c>
      <c r="G306" s="23">
        <f t="shared" si="54"/>
        <v>75.06</v>
      </c>
      <c r="H306" s="23">
        <f t="shared" si="54"/>
        <v>762</v>
      </c>
      <c r="I306" s="23">
        <f t="shared" si="54"/>
        <v>109.7</v>
      </c>
      <c r="J306" s="23">
        <f t="shared" si="54"/>
        <v>99</v>
      </c>
      <c r="K306" s="23">
        <f t="shared" si="54"/>
        <v>294.5</v>
      </c>
      <c r="L306" s="23">
        <f t="shared" si="54"/>
        <v>2.83</v>
      </c>
      <c r="M306" s="23">
        <f t="shared" si="54"/>
        <v>0.42999999999999994</v>
      </c>
      <c r="N306" s="23">
        <f t="shared" si="54"/>
        <v>12.020000000000001</v>
      </c>
      <c r="O306" s="23">
        <f t="shared" si="54"/>
        <v>0.17</v>
      </c>
    </row>
    <row r="307" spans="1:15" ht="14.25" customHeight="1">
      <c r="A307" s="12"/>
      <c r="B307" s="12"/>
      <c r="C307" s="62" t="s">
        <v>33</v>
      </c>
      <c r="D307" s="1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26.25" customHeight="1">
      <c r="A308" s="25">
        <v>82</v>
      </c>
      <c r="B308" s="25">
        <v>19.58</v>
      </c>
      <c r="C308" s="26" t="s">
        <v>49</v>
      </c>
      <c r="D308" s="27" t="s">
        <v>50</v>
      </c>
      <c r="E308" s="25">
        <v>4.8</v>
      </c>
      <c r="F308" s="25">
        <v>3.6</v>
      </c>
      <c r="G308" s="25">
        <v>9.9</v>
      </c>
      <c r="H308" s="25">
        <v>100</v>
      </c>
      <c r="I308" s="25">
        <v>38</v>
      </c>
      <c r="J308" s="25">
        <v>25</v>
      </c>
      <c r="K308" s="25">
        <v>53</v>
      </c>
      <c r="L308" s="25">
        <v>1.12</v>
      </c>
      <c r="M308" s="25">
        <v>0.05</v>
      </c>
      <c r="N308" s="25">
        <v>10.04</v>
      </c>
      <c r="O308" s="25">
        <v>0.01</v>
      </c>
    </row>
    <row r="309" spans="1:15" ht="14.25" customHeight="1">
      <c r="A309" s="25">
        <v>276</v>
      </c>
      <c r="B309" s="25">
        <v>37.94</v>
      </c>
      <c r="C309" s="30" t="s">
        <v>156</v>
      </c>
      <c r="D309" s="27" t="s">
        <v>37</v>
      </c>
      <c r="E309" s="25">
        <v>14.5</v>
      </c>
      <c r="F309" s="25">
        <v>10.8</v>
      </c>
      <c r="G309" s="25">
        <v>8.2</v>
      </c>
      <c r="H309" s="25">
        <v>191</v>
      </c>
      <c r="I309" s="25">
        <v>41</v>
      </c>
      <c r="J309" s="25">
        <v>22</v>
      </c>
      <c r="K309" s="25">
        <v>157</v>
      </c>
      <c r="L309" s="25">
        <v>1.71</v>
      </c>
      <c r="M309" s="25">
        <v>0.07</v>
      </c>
      <c r="N309" s="25">
        <v>0.2</v>
      </c>
      <c r="O309" s="25">
        <v>0.1</v>
      </c>
    </row>
    <row r="310" spans="1:15" ht="14.25" customHeight="1">
      <c r="A310" s="6">
        <v>309</v>
      </c>
      <c r="B310" s="6">
        <v>6.77</v>
      </c>
      <c r="C310" s="20" t="s">
        <v>57</v>
      </c>
      <c r="D310" s="31" t="s">
        <v>39</v>
      </c>
      <c r="E310" s="6">
        <v>5.5</v>
      </c>
      <c r="F310" s="6">
        <v>4.9</v>
      </c>
      <c r="G310" s="6">
        <v>28</v>
      </c>
      <c r="H310" s="6">
        <v>186</v>
      </c>
      <c r="I310" s="6">
        <v>6</v>
      </c>
      <c r="J310" s="6">
        <v>8</v>
      </c>
      <c r="K310" s="6">
        <v>36</v>
      </c>
      <c r="L310" s="6">
        <v>0.77</v>
      </c>
      <c r="M310" s="6">
        <v>0.05</v>
      </c>
      <c r="N310" s="6">
        <v>0</v>
      </c>
      <c r="O310" s="6">
        <v>0.02</v>
      </c>
    </row>
    <row r="311" spans="1:15" ht="14.25" customHeight="1">
      <c r="A311" s="6">
        <v>71</v>
      </c>
      <c r="B311" s="6">
        <v>3.25</v>
      </c>
      <c r="C311" s="16" t="s">
        <v>114</v>
      </c>
      <c r="D311" s="18" t="s">
        <v>88</v>
      </c>
      <c r="E311" s="6">
        <v>0.2</v>
      </c>
      <c r="F311" s="6">
        <v>0.04</v>
      </c>
      <c r="G311" s="6">
        <v>0.7</v>
      </c>
      <c r="H311" s="6">
        <v>4</v>
      </c>
      <c r="I311" s="6">
        <v>5</v>
      </c>
      <c r="J311" s="6">
        <v>4</v>
      </c>
      <c r="K311" s="6">
        <v>10</v>
      </c>
      <c r="L311" s="6">
        <v>0.15</v>
      </c>
      <c r="M311" s="6">
        <v>0.01</v>
      </c>
      <c r="N311" s="6">
        <v>2.5</v>
      </c>
      <c r="O311" s="6">
        <v>0</v>
      </c>
    </row>
    <row r="312" spans="1:15" ht="14.25" customHeight="1">
      <c r="A312" s="25">
        <v>389</v>
      </c>
      <c r="B312" s="25">
        <v>8.7</v>
      </c>
      <c r="C312" s="37" t="s">
        <v>54</v>
      </c>
      <c r="D312" s="27" t="s">
        <v>25</v>
      </c>
      <c r="E312" s="25">
        <v>0</v>
      </c>
      <c r="F312" s="25">
        <v>0</v>
      </c>
      <c r="G312" s="25">
        <v>22.4</v>
      </c>
      <c r="H312" s="25">
        <v>90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</row>
    <row r="313" spans="1:15" ht="14.25" customHeight="1">
      <c r="A313" s="6"/>
      <c r="B313" s="6">
        <v>3.54</v>
      </c>
      <c r="C313" s="57" t="s">
        <v>41</v>
      </c>
      <c r="D313" s="18" t="s">
        <v>42</v>
      </c>
      <c r="E313" s="6">
        <v>4.5</v>
      </c>
      <c r="F313" s="33">
        <v>0.9</v>
      </c>
      <c r="G313" s="6">
        <v>30</v>
      </c>
      <c r="H313" s="6">
        <v>147</v>
      </c>
      <c r="I313" s="6">
        <v>32.7</v>
      </c>
      <c r="J313" s="6">
        <v>24</v>
      </c>
      <c r="K313" s="6">
        <v>72</v>
      </c>
      <c r="L313" s="6">
        <v>1.77</v>
      </c>
      <c r="M313" s="6">
        <v>0.19</v>
      </c>
      <c r="N313" s="6">
        <v>0</v>
      </c>
      <c r="O313" s="6">
        <v>0</v>
      </c>
    </row>
    <row r="314" spans="1:15" ht="14.25" customHeight="1">
      <c r="A314" s="6"/>
      <c r="B314" s="6">
        <f>SUM(B308:B313)</f>
        <v>79.78</v>
      </c>
      <c r="C314" s="53" t="s">
        <v>32</v>
      </c>
      <c r="D314" s="18"/>
      <c r="E314" s="23">
        <f aca="true" t="shared" si="55" ref="E314:O314">SUM(E308:E313)</f>
        <v>29.5</v>
      </c>
      <c r="F314" s="23">
        <f t="shared" si="55"/>
        <v>20.24</v>
      </c>
      <c r="G314" s="23">
        <f t="shared" si="55"/>
        <v>99.2</v>
      </c>
      <c r="H314" s="23">
        <f t="shared" si="55"/>
        <v>718</v>
      </c>
      <c r="I314" s="23">
        <f t="shared" si="55"/>
        <v>122.7</v>
      </c>
      <c r="J314" s="23">
        <f t="shared" si="55"/>
        <v>83</v>
      </c>
      <c r="K314" s="23">
        <f t="shared" si="55"/>
        <v>328</v>
      </c>
      <c r="L314" s="23">
        <f t="shared" si="55"/>
        <v>5.52</v>
      </c>
      <c r="M314" s="23">
        <f t="shared" si="55"/>
        <v>0.37</v>
      </c>
      <c r="N314" s="23">
        <f t="shared" si="55"/>
        <v>12.739999999999998</v>
      </c>
      <c r="O314" s="23">
        <f t="shared" si="55"/>
        <v>0.13</v>
      </c>
    </row>
    <row r="315" spans="1:15" ht="14.25" customHeight="1">
      <c r="A315" s="12"/>
      <c r="B315" s="12"/>
      <c r="C315" s="81" t="s">
        <v>43</v>
      </c>
      <c r="D315" s="14"/>
      <c r="E315" s="35">
        <f aca="true" t="shared" si="56" ref="E315:O315">E306+E314</f>
        <v>57.19</v>
      </c>
      <c r="F315" s="35">
        <f t="shared" si="56"/>
        <v>48.66</v>
      </c>
      <c r="G315" s="35">
        <f t="shared" si="56"/>
        <v>174.26</v>
      </c>
      <c r="H315" s="35">
        <f t="shared" si="56"/>
        <v>1480</v>
      </c>
      <c r="I315" s="35">
        <f t="shared" si="56"/>
        <v>232.4</v>
      </c>
      <c r="J315" s="35">
        <f t="shared" si="56"/>
        <v>182</v>
      </c>
      <c r="K315" s="35">
        <f t="shared" si="56"/>
        <v>622.5</v>
      </c>
      <c r="L315" s="35">
        <f t="shared" si="56"/>
        <v>8.35</v>
      </c>
      <c r="M315" s="35">
        <f t="shared" si="56"/>
        <v>0.7999999999999999</v>
      </c>
      <c r="N315" s="35">
        <f t="shared" si="56"/>
        <v>24.759999999999998</v>
      </c>
      <c r="O315" s="35">
        <f t="shared" si="56"/>
        <v>0.30000000000000004</v>
      </c>
    </row>
    <row r="316" spans="1:15" ht="14.25" customHeight="1">
      <c r="A316" s="12"/>
      <c r="B316" s="12"/>
      <c r="C316" s="47" t="s">
        <v>80</v>
      </c>
      <c r="D316" s="1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4.25" customHeight="1">
      <c r="A317" s="12"/>
      <c r="B317" s="12"/>
      <c r="C317" s="13" t="s">
        <v>20</v>
      </c>
      <c r="D317" s="1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4.25" customHeight="1">
      <c r="A318" s="6">
        <v>14</v>
      </c>
      <c r="B318" s="6">
        <v>5.81</v>
      </c>
      <c r="C318" s="20" t="s">
        <v>23</v>
      </c>
      <c r="D318" s="31" t="s">
        <v>22</v>
      </c>
      <c r="E318" s="6">
        <v>0.1</v>
      </c>
      <c r="F318" s="6">
        <v>7.3</v>
      </c>
      <c r="G318" s="6">
        <v>0.1</v>
      </c>
      <c r="H318" s="6">
        <v>66</v>
      </c>
      <c r="I318" s="6">
        <v>2</v>
      </c>
      <c r="J318" s="6">
        <v>0</v>
      </c>
      <c r="K318" s="6">
        <v>3</v>
      </c>
      <c r="L318" s="6">
        <v>0.02</v>
      </c>
      <c r="M318" s="6">
        <v>0</v>
      </c>
      <c r="N318" s="6">
        <v>0</v>
      </c>
      <c r="O318" s="6">
        <v>0.04</v>
      </c>
    </row>
    <row r="319" spans="1:15" ht="14.25" customHeight="1">
      <c r="A319" s="25" t="s">
        <v>157</v>
      </c>
      <c r="B319" s="25">
        <v>43.55</v>
      </c>
      <c r="C319" s="30" t="s">
        <v>158</v>
      </c>
      <c r="D319" s="27" t="s">
        <v>25</v>
      </c>
      <c r="E319" s="25">
        <v>15</v>
      </c>
      <c r="F319" s="25">
        <v>20.5</v>
      </c>
      <c r="G319" s="25">
        <v>30.1</v>
      </c>
      <c r="H319" s="25">
        <v>391</v>
      </c>
      <c r="I319" s="25">
        <v>23</v>
      </c>
      <c r="J319" s="25">
        <v>11</v>
      </c>
      <c r="K319" s="25">
        <v>71</v>
      </c>
      <c r="L319" s="25">
        <v>1.3</v>
      </c>
      <c r="M319" s="25">
        <v>0.04</v>
      </c>
      <c r="N319" s="25">
        <v>6</v>
      </c>
      <c r="O319" s="25">
        <v>0</v>
      </c>
    </row>
    <row r="320" spans="1:15" ht="28.5" customHeight="1">
      <c r="A320" s="25">
        <v>71</v>
      </c>
      <c r="B320" s="25">
        <v>5.2</v>
      </c>
      <c r="C320" s="30" t="s">
        <v>114</v>
      </c>
      <c r="D320" s="27" t="s">
        <v>111</v>
      </c>
      <c r="E320" s="6">
        <v>0.4</v>
      </c>
      <c r="F320" s="6">
        <v>0.04</v>
      </c>
      <c r="G320" s="6">
        <v>1</v>
      </c>
      <c r="H320" s="6">
        <v>6</v>
      </c>
      <c r="I320" s="6">
        <v>10</v>
      </c>
      <c r="J320" s="6">
        <v>6</v>
      </c>
      <c r="K320" s="6">
        <v>16</v>
      </c>
      <c r="L320" s="6">
        <v>0.24</v>
      </c>
      <c r="M320" s="6">
        <v>0.02</v>
      </c>
      <c r="N320" s="6">
        <v>4</v>
      </c>
      <c r="O320" s="6">
        <v>0</v>
      </c>
    </row>
    <row r="321" spans="1:15" ht="14.25" customHeight="1">
      <c r="A321" s="6">
        <v>382</v>
      </c>
      <c r="B321" s="6">
        <v>9.04</v>
      </c>
      <c r="C321" s="20" t="s">
        <v>73</v>
      </c>
      <c r="D321" s="31" t="s">
        <v>25</v>
      </c>
      <c r="E321" s="6">
        <v>3.9</v>
      </c>
      <c r="F321" s="6">
        <v>3.8</v>
      </c>
      <c r="G321" s="6">
        <v>24.1</v>
      </c>
      <c r="H321" s="6">
        <v>143</v>
      </c>
      <c r="I321" s="6">
        <v>126</v>
      </c>
      <c r="J321" s="6">
        <v>31</v>
      </c>
      <c r="K321" s="6">
        <v>116</v>
      </c>
      <c r="L321" s="6">
        <v>1.03</v>
      </c>
      <c r="M321" s="6">
        <v>0.05</v>
      </c>
      <c r="N321" s="6">
        <v>1.3</v>
      </c>
      <c r="O321" s="6">
        <v>0.02</v>
      </c>
    </row>
    <row r="322" spans="1:15" ht="14.25" customHeight="1">
      <c r="A322" s="6"/>
      <c r="B322" s="6">
        <v>2.25</v>
      </c>
      <c r="C322" s="42" t="s">
        <v>30</v>
      </c>
      <c r="D322" s="18" t="s">
        <v>31</v>
      </c>
      <c r="E322" s="6">
        <v>2.4</v>
      </c>
      <c r="F322" s="6">
        <v>0.6</v>
      </c>
      <c r="G322" s="6">
        <v>17.1</v>
      </c>
      <c r="H322" s="6">
        <v>84</v>
      </c>
      <c r="I322" s="6">
        <v>11.7</v>
      </c>
      <c r="J322" s="6">
        <v>10</v>
      </c>
      <c r="K322" s="6">
        <v>27</v>
      </c>
      <c r="L322" s="6">
        <v>0.6</v>
      </c>
      <c r="M322" s="6">
        <v>0.09</v>
      </c>
      <c r="N322" s="6">
        <v>0</v>
      </c>
      <c r="O322" s="6">
        <v>0</v>
      </c>
    </row>
    <row r="323" spans="1:15" ht="14.25" customHeight="1">
      <c r="A323" s="6"/>
      <c r="B323" s="6">
        <f>B318+B319+B320+B321+B322</f>
        <v>65.85</v>
      </c>
      <c r="C323" s="53" t="s">
        <v>32</v>
      </c>
      <c r="D323" s="18"/>
      <c r="E323" s="23">
        <f aca="true" t="shared" si="57" ref="E323:O323">SUM(E319:E322)</f>
        <v>21.7</v>
      </c>
      <c r="F323" s="23">
        <f t="shared" si="57"/>
        <v>24.94</v>
      </c>
      <c r="G323" s="23">
        <f t="shared" si="57"/>
        <v>72.30000000000001</v>
      </c>
      <c r="H323" s="23">
        <f t="shared" si="57"/>
        <v>624</v>
      </c>
      <c r="I323" s="23">
        <f t="shared" si="57"/>
        <v>170.7</v>
      </c>
      <c r="J323" s="23">
        <f t="shared" si="57"/>
        <v>58</v>
      </c>
      <c r="K323" s="23">
        <f t="shared" si="57"/>
        <v>230</v>
      </c>
      <c r="L323" s="23">
        <f t="shared" si="57"/>
        <v>3.1700000000000004</v>
      </c>
      <c r="M323" s="23">
        <f t="shared" si="57"/>
        <v>0.2</v>
      </c>
      <c r="N323" s="23">
        <f t="shared" si="57"/>
        <v>11.3</v>
      </c>
      <c r="O323" s="23">
        <f t="shared" si="57"/>
        <v>0.02</v>
      </c>
    </row>
    <row r="324" spans="1:15" ht="26.25" customHeight="1">
      <c r="A324" s="12"/>
      <c r="B324" s="12"/>
      <c r="C324" s="62" t="s">
        <v>33</v>
      </c>
      <c r="D324" s="1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4.25" customHeight="1">
      <c r="A325" s="25">
        <v>99</v>
      </c>
      <c r="B325" s="25">
        <v>21.76</v>
      </c>
      <c r="C325" s="26" t="s">
        <v>102</v>
      </c>
      <c r="D325" s="27" t="s">
        <v>63</v>
      </c>
      <c r="E325" s="25">
        <v>4.7</v>
      </c>
      <c r="F325" s="25">
        <v>5.4</v>
      </c>
      <c r="G325" s="25">
        <v>9.3</v>
      </c>
      <c r="H325" s="25">
        <v>111</v>
      </c>
      <c r="I325" s="25">
        <v>22</v>
      </c>
      <c r="J325" s="25">
        <v>21</v>
      </c>
      <c r="K325" s="25">
        <v>51</v>
      </c>
      <c r="L325" s="25">
        <v>0.77</v>
      </c>
      <c r="M325" s="25">
        <v>0.07</v>
      </c>
      <c r="N325" s="25">
        <v>12.75</v>
      </c>
      <c r="O325" s="25">
        <v>0</v>
      </c>
    </row>
    <row r="326" spans="1:15" ht="14.25" customHeight="1">
      <c r="A326" s="25" t="s">
        <v>125</v>
      </c>
      <c r="B326" s="25">
        <v>35.71</v>
      </c>
      <c r="C326" s="30" t="s">
        <v>126</v>
      </c>
      <c r="D326" s="27" t="s">
        <v>127</v>
      </c>
      <c r="E326" s="25">
        <v>11.6</v>
      </c>
      <c r="F326" s="25">
        <v>11.4</v>
      </c>
      <c r="G326" s="25">
        <v>12.9</v>
      </c>
      <c r="H326" s="25">
        <v>205</v>
      </c>
      <c r="I326" s="25">
        <v>23</v>
      </c>
      <c r="J326" s="25">
        <v>12</v>
      </c>
      <c r="K326" s="25">
        <v>54</v>
      </c>
      <c r="L326" s="25">
        <v>0.6</v>
      </c>
      <c r="M326" s="25">
        <v>0.03</v>
      </c>
      <c r="N326" s="25">
        <v>3.5</v>
      </c>
      <c r="O326" s="25">
        <v>0.03</v>
      </c>
    </row>
    <row r="327" spans="1:15" ht="14.25" customHeight="1">
      <c r="A327" s="6">
        <v>312</v>
      </c>
      <c r="B327" s="6">
        <v>17.82</v>
      </c>
      <c r="C327" s="42" t="s">
        <v>94</v>
      </c>
      <c r="D327" s="18" t="s">
        <v>39</v>
      </c>
      <c r="E327" s="6">
        <v>3.1</v>
      </c>
      <c r="F327" s="6">
        <v>5.4</v>
      </c>
      <c r="G327" s="6">
        <v>12.1</v>
      </c>
      <c r="H327" s="6">
        <v>138</v>
      </c>
      <c r="I327" s="6">
        <v>37</v>
      </c>
      <c r="J327" s="6">
        <v>28</v>
      </c>
      <c r="K327" s="6">
        <v>82</v>
      </c>
      <c r="L327" s="6">
        <v>0.99</v>
      </c>
      <c r="M327" s="6">
        <v>0.14</v>
      </c>
      <c r="N327" s="6">
        <v>5.18</v>
      </c>
      <c r="O327" s="6">
        <v>0.03</v>
      </c>
    </row>
    <row r="328" spans="1:15" ht="14.25" customHeight="1">
      <c r="A328" s="25">
        <v>377</v>
      </c>
      <c r="B328" s="25">
        <v>2.12</v>
      </c>
      <c r="C328" s="37" t="s">
        <v>47</v>
      </c>
      <c r="D328" s="27" t="s">
        <v>48</v>
      </c>
      <c r="E328" s="25">
        <v>0.30000000000000004</v>
      </c>
      <c r="F328" s="25">
        <v>0.1</v>
      </c>
      <c r="G328" s="25">
        <v>10.3</v>
      </c>
      <c r="H328" s="25">
        <v>44</v>
      </c>
      <c r="I328" s="25">
        <v>8</v>
      </c>
      <c r="J328" s="25">
        <v>5</v>
      </c>
      <c r="K328" s="25">
        <v>10</v>
      </c>
      <c r="L328" s="25">
        <v>0.9</v>
      </c>
      <c r="M328" s="25">
        <v>0</v>
      </c>
      <c r="N328" s="25">
        <v>2.9</v>
      </c>
      <c r="O328" s="25">
        <v>0</v>
      </c>
    </row>
    <row r="329" spans="1:15" ht="14.25" customHeight="1">
      <c r="A329" s="6"/>
      <c r="B329" s="6">
        <v>3.54</v>
      </c>
      <c r="C329" s="57" t="s">
        <v>41</v>
      </c>
      <c r="D329" s="18" t="s">
        <v>42</v>
      </c>
      <c r="E329" s="6">
        <v>4.5</v>
      </c>
      <c r="F329" s="33">
        <v>0.9</v>
      </c>
      <c r="G329" s="6">
        <v>30</v>
      </c>
      <c r="H329" s="6">
        <v>147</v>
      </c>
      <c r="I329" s="6">
        <v>32.7</v>
      </c>
      <c r="J329" s="6">
        <v>24</v>
      </c>
      <c r="K329" s="6">
        <v>72</v>
      </c>
      <c r="L329" s="6">
        <v>1.77</v>
      </c>
      <c r="M329" s="6">
        <v>0.19</v>
      </c>
      <c r="N329" s="6">
        <v>0</v>
      </c>
      <c r="O329" s="6">
        <v>0</v>
      </c>
    </row>
    <row r="330" spans="1:15" ht="14.25" customHeight="1">
      <c r="A330" s="6"/>
      <c r="B330" s="40">
        <f>SUM(B325:B329)</f>
        <v>80.95</v>
      </c>
      <c r="C330" s="53" t="s">
        <v>32</v>
      </c>
      <c r="D330" s="18"/>
      <c r="E330" s="23">
        <f aca="true" t="shared" si="58" ref="E330:O330">SUM(E325:E329)</f>
        <v>24.200000000000003</v>
      </c>
      <c r="F330" s="23">
        <f t="shared" si="58"/>
        <v>23.200000000000003</v>
      </c>
      <c r="G330" s="23">
        <f t="shared" si="58"/>
        <v>74.60000000000001</v>
      </c>
      <c r="H330" s="23">
        <f t="shared" si="58"/>
        <v>645</v>
      </c>
      <c r="I330" s="23">
        <f t="shared" si="58"/>
        <v>122.7</v>
      </c>
      <c r="J330" s="23">
        <f t="shared" si="58"/>
        <v>90</v>
      </c>
      <c r="K330" s="23">
        <f t="shared" si="58"/>
        <v>269</v>
      </c>
      <c r="L330" s="23">
        <f t="shared" si="58"/>
        <v>5.03</v>
      </c>
      <c r="M330" s="23">
        <f t="shared" si="58"/>
        <v>0.43000000000000005</v>
      </c>
      <c r="N330" s="23">
        <f t="shared" si="58"/>
        <v>24.33</v>
      </c>
      <c r="O330" s="23">
        <f t="shared" si="58"/>
        <v>0.06</v>
      </c>
    </row>
    <row r="331" spans="1:15" ht="14.25" customHeight="1">
      <c r="A331" s="12"/>
      <c r="B331" s="12"/>
      <c r="C331" s="81" t="s">
        <v>43</v>
      </c>
      <c r="D331" s="79"/>
      <c r="E331" s="35">
        <f aca="true" t="shared" si="59" ref="E331:O331">E323+E330</f>
        <v>45.900000000000006</v>
      </c>
      <c r="F331" s="35">
        <f t="shared" si="59"/>
        <v>48.14</v>
      </c>
      <c r="G331" s="35">
        <f t="shared" si="59"/>
        <v>146.90000000000003</v>
      </c>
      <c r="H331" s="35">
        <f t="shared" si="59"/>
        <v>1269</v>
      </c>
      <c r="I331" s="35">
        <f t="shared" si="59"/>
        <v>293.4</v>
      </c>
      <c r="J331" s="35">
        <f t="shared" si="59"/>
        <v>148</v>
      </c>
      <c r="K331" s="35">
        <f t="shared" si="59"/>
        <v>499</v>
      </c>
      <c r="L331" s="35">
        <f t="shared" si="59"/>
        <v>8.200000000000001</v>
      </c>
      <c r="M331" s="35">
        <f t="shared" si="59"/>
        <v>0.6300000000000001</v>
      </c>
      <c r="N331" s="35">
        <f t="shared" si="59"/>
        <v>35.629999999999995</v>
      </c>
      <c r="O331" s="35">
        <f t="shared" si="59"/>
        <v>0.08</v>
      </c>
    </row>
    <row r="332" spans="1:15" ht="14.25" customHeight="1">
      <c r="A332" s="12"/>
      <c r="B332" s="12"/>
      <c r="C332" s="15" t="s">
        <v>159</v>
      </c>
      <c r="D332" s="14"/>
      <c r="E332" s="82" t="e">
        <f>E20+E36+E52+E68+E83+E85+E101+E117+E133+E151+E167+#REF!+E184+E202+E217+E233+E248+#REF!+E264+E280+E297+E315+E331+#REF!</f>
        <v>#REF!</v>
      </c>
      <c r="F332" s="82" t="e">
        <f>F20+F36+F52+F68+F83+F85+F101+F117+F133+F151+F167+#REF!+F184+F202+F217+F233+F248+#REF!+F264+F280+F297+F315+F331+#REF!</f>
        <v>#REF!</v>
      </c>
      <c r="G332" s="82" t="e">
        <f>G20+G36+G52+G68+G83+G85+G101+G117+G133+G151+G167+#REF!+G184+G202+G217+G233+G248+#REF!+G264+G280+G297+G315+G331+#REF!</f>
        <v>#REF!</v>
      </c>
      <c r="H332" s="82" t="e">
        <f>H20+H36+H52+H68+H83+H85+H101+H117+H133+H151+H167+#REF!+H184+H202+H217+H233+H248+#REF!+H264+H280+H297+H315+H331+#REF!</f>
        <v>#REF!</v>
      </c>
      <c r="I332" s="82" t="e">
        <f>I20+I36+I52+I68+I83+I85+I101+I117+I133+I151+I167+#REF!+I184+I202+I217+I233+I248+#REF!+I264+I280+I297+I315+I331+#REF!</f>
        <v>#REF!</v>
      </c>
      <c r="J332" s="82" t="e">
        <f>J20+J36+J52+J68+J83+J85+J101+J117+J133+J151+J167+#REF!+J184+J202+J217+J233+J248+#REF!+J264+J280+J297+J315+J331+#REF!</f>
        <v>#REF!</v>
      </c>
      <c r="K332" s="82" t="e">
        <f>K20+K36+K52+K68+K83+K85+K101+K117+K133+K151+K167+#REF!+K184+K202+K217+K233+K248+#REF!+K264+K280+K297+K315+K331+#REF!</f>
        <v>#REF!</v>
      </c>
      <c r="L332" s="82" t="e">
        <f>L20+L36+L52+L68+L83+L85+L101+L117+L133+L151+L167+#REF!+L184+L202+L217+L233+L248+#REF!+L264+L280+L297+L315+L331+#REF!</f>
        <v>#REF!</v>
      </c>
      <c r="M332" s="82" t="e">
        <f>M20+M36+M52+M68+M83+M85+M101+M117+M133+M151+M167+#REF!+M184+M202+M217+M233+M248+#REF!+M264+M280+M297+M315+M331+#REF!</f>
        <v>#REF!</v>
      </c>
      <c r="N332" s="82" t="e">
        <f>N20+N36+N52+N68+N83+N85+N101+N117+N133+N151+N167+#REF!+N184+N202+N217+N233+N248+#REF!+N264+N280+N297+N315+N331+#REF!</f>
        <v>#REF!</v>
      </c>
      <c r="O332" s="82" t="e">
        <f>O20+O36+O52+O68+O83+O85+O101+O117+O133+O151+O167+#REF!+O184+O202+O217+O233+O248+#REF!+O264+O280+O297+O315+O331+#REF!</f>
        <v>#REF!</v>
      </c>
    </row>
    <row r="333" spans="1:15" ht="14.25" customHeight="1">
      <c r="A333" s="15"/>
      <c r="B333" s="15"/>
      <c r="C333" s="83" t="s">
        <v>160</v>
      </c>
      <c r="D333" s="84"/>
      <c r="E333" s="85" t="e">
        <f aca="true" t="shared" si="60" ref="E333:O333">E332/24</f>
        <v>#REF!</v>
      </c>
      <c r="F333" s="85" t="e">
        <f t="shared" si="60"/>
        <v>#REF!</v>
      </c>
      <c r="G333" s="85" t="e">
        <f t="shared" si="60"/>
        <v>#REF!</v>
      </c>
      <c r="H333" s="85" t="e">
        <f t="shared" si="60"/>
        <v>#REF!</v>
      </c>
      <c r="I333" s="85" t="e">
        <f t="shared" si="60"/>
        <v>#REF!</v>
      </c>
      <c r="J333" s="85" t="e">
        <f t="shared" si="60"/>
        <v>#REF!</v>
      </c>
      <c r="K333" s="85" t="e">
        <f t="shared" si="60"/>
        <v>#REF!</v>
      </c>
      <c r="L333" s="85" t="e">
        <f t="shared" si="60"/>
        <v>#REF!</v>
      </c>
      <c r="M333" s="85" t="e">
        <f t="shared" si="60"/>
        <v>#REF!</v>
      </c>
      <c r="N333" s="85" t="e">
        <f t="shared" si="60"/>
        <v>#REF!</v>
      </c>
      <c r="O333" s="85" t="e">
        <f t="shared" si="60"/>
        <v>#REF!</v>
      </c>
    </row>
    <row r="334" spans="1:15" ht="14.25" customHeight="1">
      <c r="A334" s="86" t="s">
        <v>161</v>
      </c>
      <c r="B334" s="86"/>
      <c r="C334" s="86"/>
      <c r="D334" s="87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</row>
    <row r="335" spans="1:15" ht="14.25" customHeight="1">
      <c r="A335" s="93" t="s">
        <v>162</v>
      </c>
      <c r="B335" s="93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1:15" ht="13.5" customHeight="1">
      <c r="A336" s="93"/>
      <c r="B336" s="93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1:15" s="29" customFormat="1" ht="14.25" customHeight="1">
      <c r="A337" s="86" t="s">
        <v>163</v>
      </c>
      <c r="B337" s="86"/>
      <c r="C337" s="86"/>
      <c r="D337" s="87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</row>
    <row r="338" ht="14.25" customHeight="1"/>
    <row r="339" ht="14.25" customHeight="1"/>
    <row r="340" ht="14.25" customHeight="1"/>
    <row r="341" ht="27" customHeight="1"/>
    <row r="342" ht="14.25" customHeight="1"/>
    <row r="343" ht="14.25" customHeight="1"/>
    <row r="344" ht="14.25" customHeight="1"/>
    <row r="345" ht="14.25" customHeight="1"/>
    <row r="346" ht="14.25" customHeight="1"/>
    <row r="347" spans="1:15" s="29" customFormat="1" ht="14.2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29" customFormat="1" ht="14.2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ht="14.25" customHeight="1"/>
    <row r="350" ht="14.25" customHeight="1"/>
    <row r="351" ht="14.25" customHeight="1"/>
    <row r="352" ht="14.25" customHeight="1"/>
    <row r="353" ht="14.25" customHeight="1"/>
    <row r="354" ht="25.5" customHeight="1"/>
    <row r="355" ht="14.25" customHeight="1"/>
    <row r="356" ht="13.5" customHeight="1"/>
    <row r="357" ht="14.25" customHeight="1"/>
    <row r="358" ht="14.25" customHeight="1"/>
    <row r="359" ht="27" customHeight="1"/>
    <row r="360" ht="14.25" customHeight="1"/>
    <row r="361" ht="14.25" customHeight="1"/>
    <row r="362" ht="20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5" customHeight="1"/>
    <row r="373" ht="14.25" customHeight="1"/>
    <row r="374" spans="1:15" s="29" customFormat="1" ht="12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ht="24.75" customHeight="1"/>
    <row r="381" ht="24" customHeight="1"/>
    <row r="382" ht="13.5" customHeight="1"/>
    <row r="392" ht="25.5" customHeight="1"/>
    <row r="396" ht="14.25" customHeight="1"/>
    <row r="397" ht="14.25" customHeight="1"/>
    <row r="398" spans="16:19" ht="23.25" customHeight="1">
      <c r="P398" s="59"/>
      <c r="Q398" s="59"/>
      <c r="R398" s="59"/>
      <c r="S398" s="59"/>
    </row>
    <row r="399" spans="16:19" ht="15" customHeight="1">
      <c r="P399" s="59"/>
      <c r="Q399" s="59"/>
      <c r="R399" s="59"/>
      <c r="S399" s="59"/>
    </row>
    <row r="400" ht="14.25" customHeight="1"/>
  </sheetData>
  <sheetProtection selectLockedCells="1" selectUnlockedCells="1"/>
  <mergeCells count="8">
    <mergeCell ref="M1:O1"/>
    <mergeCell ref="A335:O336"/>
    <mergeCell ref="A1:A2"/>
    <mergeCell ref="C1:C2"/>
    <mergeCell ref="D1:D2"/>
    <mergeCell ref="E1:G1"/>
    <mergeCell ref="H1:H2"/>
    <mergeCell ref="I1:L1"/>
  </mergeCells>
  <printOptions horizontalCentered="1"/>
  <pageMargins left="0.19652777777777777" right="0.2361111111111111" top="0.2361111111111111" bottom="0.2361111111111111" header="0.5118055555555555" footer="0.5118055555555555"/>
  <pageSetup horizontalDpi="300" verticalDpi="300" orientation="landscape" paperSize="9" r:id="rId1"/>
  <rowBreaks count="8" manualBreakCount="8">
    <brk id="32" max="255" man="1"/>
    <brk id="64" max="255" man="1"/>
    <brk id="131" max="255" man="1"/>
    <brk id="134" max="255" man="1"/>
    <brk id="204" max="255" man="1"/>
    <brk id="239" max="255" man="1"/>
    <brk id="273" max="255" man="1"/>
    <brk id="3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M15" sqref="M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1">
      <selection activeCell="C15" sqref="C15"/>
    </sheetView>
  </sheetViews>
  <sheetFormatPr defaultColWidth="9.140625" defaultRowHeight="15"/>
  <cols>
    <col min="1" max="16384" width="8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5" zoomScaleNormal="86" zoomScaleSheetLayoutView="85" zoomScalePageLayoutView="0" workbookViewId="0" topLeftCell="A25">
      <selection activeCell="G31" sqref="G31"/>
    </sheetView>
  </sheetViews>
  <sheetFormatPr defaultColWidth="9.140625" defaultRowHeight="15"/>
  <cols>
    <col min="1" max="16384" width="8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2021-09-03T10:56:23Z</cp:lastPrinted>
  <dcterms:created xsi:type="dcterms:W3CDTF">2006-09-15T21:00:00Z</dcterms:created>
  <dcterms:modified xsi:type="dcterms:W3CDTF">2022-09-08T09:51:02Z</dcterms:modified>
  <cp:category/>
  <cp:version/>
  <cp:contentType/>
  <cp:contentStatus/>
  <cp:revision>166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